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7"/>
  </bookViews>
  <sheets>
    <sheet name="III.1.1" sheetId="13" r:id="rId1"/>
    <sheet name="III.1.d1" sheetId="1" r:id="rId2"/>
    <sheet name="III.2.1" sheetId="16" r:id="rId3"/>
    <sheet name="III.2.2" sheetId="17" r:id="rId4"/>
    <sheet name="III.2.d1" sheetId="14" r:id="rId5"/>
    <sheet name="III.2.d2" sheetId="18" r:id="rId6"/>
    <sheet name="III.2.d3" sheetId="20" r:id="rId7"/>
    <sheet name="III.2.d4" sheetId="19" r:id="rId8"/>
    <sheet name="III.3.1" sheetId="7" r:id="rId9"/>
    <sheet name="III.3.d1" sheetId="2" r:id="rId10"/>
    <sheet name="III.3.d2" sheetId="6" r:id="rId11"/>
    <sheet name="III.4.d1" sheetId="21" r:id="rId12"/>
    <sheet name="III.5.1" sheetId="3" r:id="rId13"/>
    <sheet name="III.5.2" sheetId="8" r:id="rId14"/>
    <sheet name="III.5.d1" sheetId="9" r:id="rId15"/>
    <sheet name="III.5.d2" sheetId="10" r:id="rId16"/>
  </sheets>
  <definedNames>
    <definedName name="_xlnm._FilterDatabase" localSheetId="0" hidden="1">III.1.1!$C$10:$C$53</definedName>
    <definedName name="_xlnm._FilterDatabase" localSheetId="2" hidden="1">III.2.1!#REF!</definedName>
  </definedNames>
  <calcPr calcId="125725"/>
  <pivotCaches>
    <pivotCache cacheId="0" r:id="rId17"/>
  </pivotCaches>
</workbook>
</file>

<file path=xl/calcChain.xml><?xml version="1.0" encoding="utf-8"?>
<calcChain xmlns="http://schemas.openxmlformats.org/spreadsheetml/2006/main">
  <c r="AC27" i="14"/>
  <c r="AC26"/>
  <c r="AC25"/>
  <c r="AC24"/>
  <c r="AC23"/>
  <c r="AC22"/>
  <c r="AC21"/>
  <c r="AC20"/>
  <c r="AC19"/>
  <c r="AC18"/>
  <c r="AC17"/>
  <c r="AC16"/>
  <c r="AC15"/>
  <c r="AC14"/>
  <c r="AC13"/>
  <c r="AC12"/>
  <c r="W27"/>
  <c r="W26"/>
  <c r="W25"/>
  <c r="W24"/>
  <c r="W23"/>
  <c r="W22"/>
  <c r="W21"/>
  <c r="W20"/>
  <c r="W19"/>
  <c r="W18"/>
  <c r="W17"/>
  <c r="W16"/>
  <c r="W15"/>
  <c r="W14"/>
  <c r="W13"/>
  <c r="W12"/>
  <c r="N27"/>
  <c r="N26"/>
  <c r="N25"/>
  <c r="N24"/>
  <c r="N23"/>
  <c r="N22"/>
  <c r="N21"/>
  <c r="N20"/>
  <c r="N19"/>
  <c r="N18"/>
  <c r="N17"/>
  <c r="N16"/>
  <c r="N15"/>
  <c r="N14"/>
  <c r="N13"/>
  <c r="N12"/>
  <c r="H27"/>
  <c r="H26"/>
  <c r="H25"/>
  <c r="H24"/>
  <c r="H23"/>
  <c r="H22"/>
  <c r="H21"/>
  <c r="H20"/>
  <c r="H19"/>
  <c r="H18"/>
  <c r="H17"/>
  <c r="H16"/>
  <c r="H15"/>
  <c r="H14"/>
  <c r="H13"/>
  <c r="H12"/>
  <c r="O26" i="16"/>
  <c r="O25"/>
  <c r="O24"/>
  <c r="O23"/>
  <c r="O22"/>
  <c r="O21"/>
  <c r="O20"/>
  <c r="O19"/>
  <c r="O18"/>
  <c r="O17"/>
  <c r="O16"/>
  <c r="O15"/>
  <c r="O14"/>
  <c r="O13"/>
  <c r="O12"/>
  <c r="H26"/>
  <c r="H25"/>
  <c r="H24"/>
  <c r="H23"/>
  <c r="H22"/>
  <c r="H21"/>
  <c r="H20"/>
  <c r="H19"/>
  <c r="H18"/>
  <c r="H17"/>
  <c r="H16"/>
  <c r="H15"/>
  <c r="H14"/>
  <c r="H13"/>
  <c r="H12"/>
  <c r="K12" i="13"/>
  <c r="K13"/>
  <c r="K14"/>
  <c r="K15"/>
  <c r="K16"/>
  <c r="K11"/>
  <c r="D52"/>
  <c r="D51"/>
  <c r="D49"/>
  <c r="D48"/>
  <c r="D46"/>
  <c r="D45"/>
  <c r="D43"/>
  <c r="D42"/>
  <c r="D40"/>
  <c r="D39"/>
  <c r="D37"/>
  <c r="D36"/>
  <c r="D34"/>
  <c r="D33"/>
  <c r="D31"/>
  <c r="D30"/>
  <c r="D28"/>
  <c r="D27"/>
  <c r="D25"/>
  <c r="D24"/>
  <c r="D22"/>
  <c r="D21"/>
  <c r="D19"/>
  <c r="D18"/>
  <c r="D16"/>
  <c r="D15"/>
  <c r="D13"/>
  <c r="D12"/>
  <c r="AE27" i="14"/>
  <c r="AD27"/>
  <c r="AB27"/>
  <c r="AA27"/>
  <c r="Z27"/>
  <c r="AE26"/>
  <c r="AD26"/>
  <c r="AB26"/>
  <c r="AA26"/>
  <c r="Z26"/>
  <c r="AE25"/>
  <c r="AD25"/>
  <c r="AB25"/>
  <c r="AA25"/>
  <c r="Z25"/>
  <c r="AE24"/>
  <c r="AD24"/>
  <c r="AB24"/>
  <c r="AA24"/>
  <c r="Z24"/>
  <c r="AE23"/>
  <c r="AD23"/>
  <c r="AB23"/>
  <c r="AA23"/>
  <c r="Z23"/>
  <c r="AE22"/>
  <c r="AD22"/>
  <c r="AB22"/>
  <c r="AA22"/>
  <c r="Z22"/>
  <c r="AE21"/>
  <c r="AD21"/>
  <c r="AB21"/>
  <c r="AA21"/>
  <c r="Z21"/>
  <c r="AE20"/>
  <c r="AD20"/>
  <c r="AB20"/>
  <c r="AA20"/>
  <c r="Z20"/>
  <c r="AE19"/>
  <c r="AD19"/>
  <c r="AB19"/>
  <c r="AA19"/>
  <c r="Z19"/>
  <c r="AE18"/>
  <c r="AD18"/>
  <c r="AB18"/>
  <c r="AA18"/>
  <c r="Z18"/>
  <c r="AE17"/>
  <c r="AD17"/>
  <c r="AB17"/>
  <c r="AA17"/>
  <c r="Z17"/>
  <c r="AE16"/>
  <c r="AD16"/>
  <c r="AB16"/>
  <c r="AA16"/>
  <c r="Z16"/>
  <c r="AE15"/>
  <c r="AD15"/>
  <c r="AB15"/>
  <c r="AA15"/>
  <c r="Z15"/>
  <c r="AE14"/>
  <c r="AD14"/>
  <c r="AB14"/>
  <c r="AA14"/>
  <c r="Z14"/>
  <c r="AE13"/>
  <c r="AD13"/>
  <c r="AB13"/>
  <c r="AA13"/>
  <c r="Z13"/>
  <c r="AE12"/>
  <c r="AD12"/>
  <c r="AB12"/>
  <c r="AA12"/>
  <c r="Z12"/>
  <c r="S27"/>
  <c r="S26"/>
  <c r="S25"/>
  <c r="S24"/>
  <c r="S23"/>
  <c r="S22"/>
  <c r="S21"/>
  <c r="S20"/>
  <c r="S19"/>
  <c r="S18"/>
  <c r="S17"/>
  <c r="S16"/>
  <c r="S15"/>
  <c r="S14"/>
  <c r="S13"/>
  <c r="S12"/>
  <c r="AF27"/>
  <c r="AF26"/>
  <c r="AF25"/>
  <c r="AF24"/>
  <c r="AF23"/>
  <c r="AF22"/>
  <c r="AF21"/>
  <c r="AF20"/>
  <c r="AF19"/>
  <c r="AF18"/>
  <c r="AF17"/>
  <c r="AF16"/>
  <c r="AF15"/>
  <c r="AF14"/>
  <c r="AF13"/>
  <c r="AF12"/>
  <c r="V93" i="8"/>
  <c r="U93"/>
  <c r="T93"/>
  <c r="S93"/>
  <c r="R93"/>
  <c r="Q93"/>
  <c r="P93"/>
  <c r="O93"/>
  <c r="N93"/>
  <c r="V92"/>
  <c r="U92"/>
  <c r="T92"/>
  <c r="S92"/>
  <c r="R92"/>
  <c r="Q92"/>
  <c r="P92"/>
  <c r="O92"/>
  <c r="N92"/>
  <c r="V91"/>
  <c r="U91"/>
  <c r="T91"/>
  <c r="S91"/>
  <c r="R91"/>
  <c r="Q91"/>
  <c r="P91"/>
  <c r="O91"/>
  <c r="N91"/>
  <c r="V90"/>
  <c r="U90"/>
  <c r="T90"/>
  <c r="S90"/>
  <c r="R90"/>
  <c r="Q90"/>
  <c r="P90"/>
  <c r="O90"/>
  <c r="N90"/>
  <c r="V89"/>
  <c r="U89"/>
  <c r="T89"/>
  <c r="S89"/>
  <c r="R89"/>
  <c r="Q89"/>
  <c r="P89"/>
  <c r="O89"/>
  <c r="N89"/>
  <c r="V88"/>
  <c r="U88"/>
  <c r="T88"/>
  <c r="S88"/>
  <c r="R88"/>
  <c r="Q88"/>
  <c r="P88"/>
  <c r="O88"/>
  <c r="N88"/>
  <c r="V87"/>
  <c r="U87"/>
  <c r="T87"/>
  <c r="S87"/>
  <c r="R87"/>
  <c r="Q87"/>
  <c r="P87"/>
  <c r="O87"/>
  <c r="N87"/>
  <c r="V86"/>
  <c r="U86"/>
  <c r="T86"/>
  <c r="S86"/>
  <c r="R86"/>
  <c r="Q86"/>
  <c r="P86"/>
  <c r="O86"/>
  <c r="N86"/>
  <c r="V85"/>
  <c r="U85"/>
  <c r="T85"/>
  <c r="S85"/>
  <c r="R85"/>
  <c r="Q85"/>
  <c r="P85"/>
  <c r="O85"/>
  <c r="N85"/>
  <c r="V84"/>
  <c r="U84"/>
  <c r="T84"/>
  <c r="S84"/>
  <c r="R84"/>
  <c r="Q84"/>
  <c r="P84"/>
  <c r="O84"/>
  <c r="N84"/>
  <c r="V83"/>
  <c r="U83"/>
  <c r="T83"/>
  <c r="S83"/>
  <c r="R83"/>
  <c r="Q83"/>
  <c r="P83"/>
  <c r="O83"/>
  <c r="N83"/>
  <c r="V82"/>
  <c r="U82"/>
  <c r="T82"/>
  <c r="S82"/>
  <c r="R82"/>
  <c r="Q82"/>
  <c r="P82"/>
  <c r="O82"/>
  <c r="N82"/>
  <c r="V81"/>
  <c r="U81"/>
  <c r="T81"/>
  <c r="S81"/>
  <c r="R81"/>
  <c r="Q81"/>
  <c r="P81"/>
  <c r="O81"/>
  <c r="N81"/>
  <c r="V80"/>
  <c r="U80"/>
  <c r="T80"/>
  <c r="S80"/>
  <c r="R80"/>
  <c r="Q80"/>
  <c r="P80"/>
  <c r="O80"/>
  <c r="N80"/>
  <c r="V79"/>
  <c r="U79"/>
  <c r="T79"/>
  <c r="S79"/>
  <c r="R79"/>
  <c r="Q79"/>
  <c r="P79"/>
  <c r="O79"/>
  <c r="N79"/>
  <c r="V78"/>
  <c r="U78"/>
  <c r="T78"/>
  <c r="S78"/>
  <c r="R78"/>
  <c r="Q78"/>
  <c r="P78"/>
  <c r="O78"/>
  <c r="N78"/>
  <c r="V77"/>
  <c r="U77"/>
  <c r="T77"/>
  <c r="S77"/>
  <c r="R77"/>
  <c r="Q77"/>
  <c r="P77"/>
  <c r="O77"/>
  <c r="N77"/>
  <c r="V76"/>
  <c r="U76"/>
  <c r="T76"/>
  <c r="S76"/>
  <c r="R76"/>
  <c r="Q76"/>
  <c r="P76"/>
  <c r="O76"/>
  <c r="N76"/>
  <c r="V75"/>
  <c r="U75"/>
  <c r="T75"/>
  <c r="S75"/>
  <c r="R75"/>
  <c r="Q75"/>
  <c r="P75"/>
  <c r="O75"/>
  <c r="N75"/>
  <c r="V74"/>
  <c r="U74"/>
  <c r="T74"/>
  <c r="S74"/>
  <c r="R74"/>
  <c r="Q74"/>
  <c r="P74"/>
  <c r="O74"/>
  <c r="N74"/>
  <c r="V73"/>
  <c r="U73"/>
  <c r="T73"/>
  <c r="S73"/>
  <c r="R73"/>
  <c r="Q73"/>
  <c r="P73"/>
  <c r="O73"/>
  <c r="N73"/>
  <c r="V72"/>
  <c r="U72"/>
  <c r="T72"/>
  <c r="S72"/>
  <c r="R72"/>
  <c r="Q72"/>
  <c r="P72"/>
  <c r="O72"/>
  <c r="N72"/>
  <c r="V71"/>
  <c r="U71"/>
  <c r="T71"/>
  <c r="S71"/>
  <c r="R71"/>
  <c r="Q71"/>
  <c r="P71"/>
  <c r="O71"/>
  <c r="N71"/>
  <c r="V70"/>
  <c r="U70"/>
  <c r="T70"/>
  <c r="S70"/>
  <c r="R70"/>
  <c r="Q70"/>
  <c r="P70"/>
  <c r="O70"/>
  <c r="N70"/>
  <c r="V69"/>
  <c r="U69"/>
  <c r="T69"/>
  <c r="S69"/>
  <c r="R69"/>
  <c r="Q69"/>
  <c r="P69"/>
  <c r="O69"/>
  <c r="N69"/>
  <c r="V68"/>
  <c r="U68"/>
  <c r="T68"/>
  <c r="S68"/>
  <c r="R68"/>
  <c r="Q68"/>
  <c r="P68"/>
  <c r="O68"/>
  <c r="N68"/>
  <c r="V62"/>
  <c r="U62"/>
  <c r="T62"/>
  <c r="S62"/>
  <c r="R62"/>
  <c r="Q62"/>
  <c r="P62"/>
  <c r="O62"/>
  <c r="N62"/>
  <c r="V61"/>
  <c r="U61"/>
  <c r="T61"/>
  <c r="S61"/>
  <c r="R61"/>
  <c r="Q61"/>
  <c r="P61"/>
  <c r="O61"/>
  <c r="N61"/>
  <c r="V60"/>
  <c r="U60"/>
  <c r="T60"/>
  <c r="S60"/>
  <c r="R60"/>
  <c r="Q60"/>
  <c r="P60"/>
  <c r="O60"/>
  <c r="N60"/>
  <c r="V59"/>
  <c r="U59"/>
  <c r="T59"/>
  <c r="S59"/>
  <c r="R59"/>
  <c r="Q59"/>
  <c r="P59"/>
  <c r="O59"/>
  <c r="N59"/>
  <c r="V58"/>
  <c r="U58"/>
  <c r="T58"/>
  <c r="S58"/>
  <c r="R58"/>
  <c r="Q58"/>
  <c r="P58"/>
  <c r="O58"/>
  <c r="N58"/>
  <c r="V57"/>
  <c r="U57"/>
  <c r="T57"/>
  <c r="S57"/>
  <c r="R57"/>
  <c r="Q57"/>
  <c r="P57"/>
  <c r="O57"/>
  <c r="N57"/>
  <c r="V56"/>
  <c r="U56"/>
  <c r="T56"/>
  <c r="S56"/>
  <c r="R56"/>
  <c r="Q56"/>
  <c r="P56"/>
  <c r="O56"/>
  <c r="N56"/>
  <c r="V55"/>
  <c r="U55"/>
  <c r="T55"/>
  <c r="S55"/>
  <c r="R55"/>
  <c r="Q55"/>
  <c r="P55"/>
  <c r="O55"/>
  <c r="N55"/>
  <c r="V54"/>
  <c r="U54"/>
  <c r="T54"/>
  <c r="S54"/>
  <c r="R54"/>
  <c r="Q54"/>
  <c r="P54"/>
  <c r="O54"/>
  <c r="N54"/>
  <c r="V53"/>
  <c r="U53"/>
  <c r="T53"/>
  <c r="S53"/>
  <c r="R53"/>
  <c r="Q53"/>
  <c r="P53"/>
  <c r="O53"/>
  <c r="N53"/>
  <c r="V52"/>
  <c r="U52"/>
  <c r="T52"/>
  <c r="S52"/>
  <c r="R52"/>
  <c r="Q52"/>
  <c r="P52"/>
  <c r="O52"/>
  <c r="N52"/>
  <c r="V51"/>
  <c r="U51"/>
  <c r="T51"/>
  <c r="S51"/>
  <c r="R51"/>
  <c r="Q51"/>
  <c r="P51"/>
  <c r="O51"/>
  <c r="N51"/>
  <c r="V50"/>
  <c r="U50"/>
  <c r="T50"/>
  <c r="S50"/>
  <c r="R50"/>
  <c r="Q50"/>
  <c r="P50"/>
  <c r="O50"/>
  <c r="N50"/>
  <c r="V49"/>
  <c r="U49"/>
  <c r="T49"/>
  <c r="S49"/>
  <c r="R49"/>
  <c r="Q49"/>
  <c r="P49"/>
  <c r="O49"/>
  <c r="N49"/>
  <c r="V48"/>
  <c r="U48"/>
  <c r="T48"/>
  <c r="S48"/>
  <c r="R48"/>
  <c r="Q48"/>
  <c r="P48"/>
  <c r="O48"/>
  <c r="N48"/>
  <c r="V47"/>
  <c r="U47"/>
  <c r="T47"/>
  <c r="S47"/>
  <c r="R47"/>
  <c r="Q47"/>
  <c r="P47"/>
  <c r="O47"/>
  <c r="N47"/>
  <c r="V46"/>
  <c r="U46"/>
  <c r="T46"/>
  <c r="S46"/>
  <c r="R46"/>
  <c r="Q46"/>
  <c r="P46"/>
  <c r="O46"/>
  <c r="N46"/>
  <c r="V45"/>
  <c r="U45"/>
  <c r="T45"/>
  <c r="S45"/>
  <c r="R45"/>
  <c r="Q45"/>
  <c r="P45"/>
  <c r="O45"/>
  <c r="N45"/>
  <c r="V44"/>
  <c r="U44"/>
  <c r="T44"/>
  <c r="S44"/>
  <c r="R44"/>
  <c r="Q44"/>
  <c r="P44"/>
  <c r="O44"/>
  <c r="N44"/>
  <c r="V43"/>
  <c r="U43"/>
  <c r="T43"/>
  <c r="S43"/>
  <c r="R43"/>
  <c r="Q43"/>
  <c r="P43"/>
  <c r="O43"/>
  <c r="N43"/>
  <c r="V42"/>
  <c r="U42"/>
  <c r="T42"/>
  <c r="S42"/>
  <c r="R42"/>
  <c r="Q42"/>
  <c r="P42"/>
  <c r="O42"/>
  <c r="N42"/>
  <c r="V41"/>
  <c r="U41"/>
  <c r="T41"/>
  <c r="S41"/>
  <c r="R41"/>
  <c r="Q41"/>
  <c r="P41"/>
  <c r="O41"/>
  <c r="N41"/>
  <c r="V40"/>
  <c r="U40"/>
  <c r="T40"/>
  <c r="S40"/>
  <c r="R40"/>
  <c r="Q40"/>
  <c r="P40"/>
  <c r="O40"/>
  <c r="N40"/>
  <c r="V39"/>
  <c r="U39"/>
  <c r="T39"/>
  <c r="S39"/>
  <c r="R39"/>
  <c r="Q39"/>
  <c r="P39"/>
  <c r="O39"/>
  <c r="N39"/>
  <c r="V38"/>
  <c r="U38"/>
  <c r="T38"/>
  <c r="S38"/>
  <c r="R38"/>
  <c r="Q38"/>
  <c r="P38"/>
  <c r="O38"/>
  <c r="N38"/>
  <c r="V37"/>
  <c r="U37"/>
  <c r="T37"/>
  <c r="S37"/>
  <c r="R37"/>
  <c r="Q37"/>
  <c r="P37"/>
  <c r="O37"/>
  <c r="N37"/>
  <c r="P26" i="14"/>
  <c r="O26"/>
  <c r="M26"/>
  <c r="L26"/>
  <c r="K26"/>
  <c r="Q26" s="1"/>
  <c r="P25"/>
  <c r="O25"/>
  <c r="M25"/>
  <c r="L25"/>
  <c r="K25"/>
  <c r="Q25" s="1"/>
  <c r="P24"/>
  <c r="O24"/>
  <c r="M24"/>
  <c r="L24"/>
  <c r="K24"/>
  <c r="Q24" s="1"/>
  <c r="P23"/>
  <c r="O23"/>
  <c r="M23"/>
  <c r="L23"/>
  <c r="K23"/>
  <c r="Q23" s="1"/>
  <c r="P22"/>
  <c r="O22"/>
  <c r="M22"/>
  <c r="L22"/>
  <c r="K22"/>
  <c r="Q22" s="1"/>
  <c r="P21"/>
  <c r="O21"/>
  <c r="M21"/>
  <c r="L21"/>
  <c r="K21"/>
  <c r="Q21" s="1"/>
  <c r="P20"/>
  <c r="O20"/>
  <c r="M20"/>
  <c r="L20"/>
  <c r="K20"/>
  <c r="Q20" s="1"/>
  <c r="P19"/>
  <c r="O19"/>
  <c r="M19"/>
  <c r="L19"/>
  <c r="K19"/>
  <c r="Q19" s="1"/>
  <c r="P18"/>
  <c r="O18"/>
  <c r="M18"/>
  <c r="L18"/>
  <c r="K18"/>
  <c r="Q18" s="1"/>
  <c r="P17"/>
  <c r="O17"/>
  <c r="M17"/>
  <c r="L17"/>
  <c r="K17"/>
  <c r="Q17" s="1"/>
  <c r="P16"/>
  <c r="O16"/>
  <c r="M16"/>
  <c r="L16"/>
  <c r="K16"/>
  <c r="Q16" s="1"/>
  <c r="P15"/>
  <c r="O15"/>
  <c r="M15"/>
  <c r="L15"/>
  <c r="K15"/>
  <c r="Q15" s="1"/>
  <c r="P14"/>
  <c r="O14"/>
  <c r="M14"/>
  <c r="L14"/>
  <c r="K14"/>
  <c r="Q14" s="1"/>
  <c r="P13"/>
  <c r="O13"/>
  <c r="M13"/>
  <c r="L13"/>
  <c r="K13"/>
  <c r="Q13" s="1"/>
  <c r="P12"/>
  <c r="O12"/>
  <c r="M12"/>
  <c r="L12"/>
  <c r="K12"/>
  <c r="Q12" s="1"/>
  <c r="J27"/>
  <c r="D129" i="18"/>
  <c r="F128"/>
  <c r="F127"/>
  <c r="F126"/>
  <c r="F125"/>
  <c r="F124"/>
  <c r="F123"/>
  <c r="F122"/>
  <c r="F121"/>
  <c r="F120"/>
  <c r="F119"/>
  <c r="E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E96"/>
  <c r="F96" s="1"/>
  <c r="F95"/>
  <c r="F94"/>
  <c r="F93"/>
  <c r="F92"/>
  <c r="F91"/>
  <c r="F90"/>
  <c r="F89"/>
  <c r="F88"/>
  <c r="F87"/>
  <c r="F86"/>
  <c r="F85"/>
  <c r="F84"/>
  <c r="F83"/>
  <c r="F82"/>
  <c r="F81"/>
  <c r="F80"/>
  <c r="E79"/>
  <c r="F79" s="1"/>
  <c r="F78"/>
  <c r="F77"/>
  <c r="F76"/>
  <c r="F75"/>
  <c r="F74"/>
  <c r="F73"/>
  <c r="E72"/>
  <c r="F72" s="1"/>
  <c r="F71"/>
  <c r="F70"/>
  <c r="F69"/>
  <c r="F68"/>
  <c r="F67"/>
  <c r="F66"/>
  <c r="F65"/>
  <c r="F64"/>
  <c r="E63"/>
  <c r="F63" s="1"/>
  <c r="F62"/>
  <c r="F61"/>
  <c r="F60"/>
  <c r="F59"/>
  <c r="F58"/>
  <c r="F57"/>
  <c r="F56"/>
  <c r="E55"/>
  <c r="F55" s="1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E31"/>
  <c r="F31" s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E12"/>
  <c r="F12" s="1"/>
  <c r="F11"/>
  <c r="F10"/>
  <c r="E129" l="1"/>
  <c r="F129"/>
  <c r="F118"/>
  <c r="C7" i="19" l="1"/>
  <c r="I27" i="14"/>
  <c r="G27"/>
  <c r="F27"/>
  <c r="E27"/>
  <c r="D26"/>
  <c r="D25"/>
  <c r="D24"/>
  <c r="D23"/>
  <c r="D22"/>
  <c r="D21"/>
  <c r="D20"/>
  <c r="D19"/>
  <c r="D18"/>
  <c r="D17"/>
  <c r="D16"/>
  <c r="D15"/>
  <c r="D14"/>
  <c r="D13"/>
  <c r="D12"/>
  <c r="D27" s="1"/>
  <c r="K27" l="1"/>
  <c r="P27"/>
  <c r="L27"/>
  <c r="M27"/>
  <c r="O27"/>
  <c r="Q27" l="1"/>
</calcChain>
</file>

<file path=xl/sharedStrings.xml><?xml version="1.0" encoding="utf-8"?>
<sst xmlns="http://schemas.openxmlformats.org/spreadsheetml/2006/main" count="1254" uniqueCount="404">
  <si>
    <t>Kraje ČR</t>
  </si>
  <si>
    <t>Počet škol</t>
  </si>
  <si>
    <t>Praha</t>
  </si>
  <si>
    <t>26  Elektrotechnika, telekomunikační a výpočetní technika</t>
  </si>
  <si>
    <t>Mezinárodní srovnání</t>
  </si>
  <si>
    <t>2005</t>
  </si>
  <si>
    <t>Vzdělávací plán</t>
  </si>
  <si>
    <t>Využití externích poradenských služeb o DOV</t>
  </si>
  <si>
    <t>Vyhodnocování budoucích potřeb dovedností podniku</t>
  </si>
  <si>
    <t>Vyhodnocování vzdělávacích potřeb zaměstnanců</t>
  </si>
  <si>
    <t>Osoba nebo útvar zodpovědný za DOV</t>
  </si>
  <si>
    <t>Rozpočet na vzdělávání</t>
  </si>
  <si>
    <t>European Union (27 countries)</t>
  </si>
  <si>
    <t>European Union (25 countries)</t>
  </si>
  <si>
    <t>: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</si>
  <si>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</si>
  <si>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</si>
  <si>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</si>
  <si>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</si>
  <si>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</si>
  <si>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</si>
  <si>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</si>
  <si>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</si>
  <si>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</si>
  <si>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</si>
  <si>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</si>
  <si>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</si>
  <si>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</si>
  <si>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</si>
  <si>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</si>
  <si>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</si>
  <si>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</si>
  <si>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</si>
  <si>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</si>
  <si>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</si>
  <si>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</si>
  <si>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</si>
  <si>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</si>
  <si>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</si>
  <si>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</si>
  <si>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</si>
  <si>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</si>
  <si>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</si>
  <si>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Zdroj: CVTS</t>
  </si>
  <si>
    <t>1999</t>
  </si>
  <si>
    <t>Jakoukoli formu</t>
  </si>
  <si>
    <t>Measuring satisfaction level of participants</t>
  </si>
  <si>
    <t>Carrying out tests to verify new skills</t>
  </si>
  <si>
    <t>Assess occupational behaviour perfomrance</t>
  </si>
  <si>
    <t>Measuring if new skills are applied at work</t>
  </si>
  <si>
    <t>Formal validation or certification of skills acquired</t>
  </si>
  <si>
    <t>Using indicators of any improvements in production</t>
  </si>
  <si>
    <t>Other forms</t>
  </si>
  <si>
    <t>Strategie podniků při chybějících dovednostech</t>
  </si>
  <si>
    <t>Poskytováním DOV zaměstnaným osobám</t>
  </si>
  <si>
    <t>Náborem nových zaměstnanců s odpovídající kvalifikací, dovednostmi a schopnostmi</t>
  </si>
  <si>
    <t>Data budou k dispozici až na základě výsledků CVTS 4</t>
  </si>
  <si>
    <t>Náborem v kombinaci se specifickým školením</t>
  </si>
  <si>
    <t>Interní reorganizací smerující ke zlepšení využití stávajících
dovedností a schopností (ve vazbe na budoucí potreby)</t>
  </si>
  <si>
    <t>No answer</t>
  </si>
  <si>
    <t>Respondents who already participate and did not want to participate more</t>
  </si>
  <si>
    <t>Respondents who already participated but wanted participated more</t>
  </si>
  <si>
    <t>Respondents who did not participate and did not want to participate</t>
  </si>
  <si>
    <t>Respondents who did not participate but wanted to participate</t>
  </si>
  <si>
    <t>Croatia</t>
  </si>
  <si>
    <t>Turkey</t>
  </si>
  <si>
    <t>III.3.1</t>
  </si>
  <si>
    <t>III.5.1</t>
  </si>
  <si>
    <t>Respondent did not have the prerequisites</t>
  </si>
  <si>
    <t>Training was too expensive or respondent could not afford it</t>
  </si>
  <si>
    <t>Lack of employer's support</t>
  </si>
  <si>
    <t>Training conflicted with the work schedule</t>
  </si>
  <si>
    <t>Respondent  did not have time because of family responsibilities</t>
  </si>
  <si>
    <t>There was no training offered at the reachable distance</t>
  </si>
  <si>
    <t>Respondent was not confident with the idea of going back to something that is like school</t>
  </si>
  <si>
    <t>Health or age</t>
  </si>
  <si>
    <t>Other</t>
  </si>
  <si>
    <t>III.5.2</t>
  </si>
  <si>
    <t>Podíl podniků, které vůbec nevzdělávají</t>
  </si>
  <si>
    <t>Too expensive</t>
  </si>
  <si>
    <t>Either focus on IVT than CVT</t>
  </si>
  <si>
    <t>Major training effort realised in a previous year</t>
  </si>
  <si>
    <t>The existing skills and competences of the persons employed corresponded to the current needs of the enterprise</t>
  </si>
  <si>
    <t>Lack of suitable CVT courses in the market</t>
  </si>
  <si>
    <t>People recruited with the skills needed</t>
  </si>
  <si>
    <t>Other reasons</t>
  </si>
  <si>
    <t>Difficult to assess enterprise's needs</t>
  </si>
  <si>
    <t>No time</t>
  </si>
  <si>
    <t>Initial training sufficient</t>
  </si>
  <si>
    <t>Investment recently made; no need this year</t>
  </si>
  <si>
    <t>No need</t>
  </si>
  <si>
    <t>European Union (15 countries)</t>
  </si>
  <si>
    <t>Důvody neposkytování vzdělávání v podnicích</t>
  </si>
  <si>
    <t>Zdroj: Eurostat, CVTS</t>
  </si>
  <si>
    <t>Zdroj: Eurostat, AES</t>
  </si>
  <si>
    <t>Obor:</t>
  </si>
  <si>
    <t>Formy studia:</t>
  </si>
  <si>
    <t>Dálková, distanční, kombinovaná, večerní</t>
  </si>
  <si>
    <t>Kraj</t>
  </si>
  <si>
    <t>Druh vzdělávání</t>
  </si>
  <si>
    <t>Celková kapacita</t>
  </si>
  <si>
    <t>Střední vzdělání</t>
  </si>
  <si>
    <t>-</t>
  </si>
  <si>
    <t>Střední vzdělání s výučním listem</t>
  </si>
  <si>
    <t>Střední vzdělání s maturitní zkouškou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</si>
  <si>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</si>
  <si>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</si>
  <si>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</si>
  <si>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</si>
  <si>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</si>
  <si>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</si>
  <si>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</si>
  <si>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</si>
  <si>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</si>
  <si>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</si>
  <si>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</si>
  <si>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</si>
  <si>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</si>
  <si>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Zdroj: SET</t>
  </si>
  <si>
    <t>III.1.1</t>
  </si>
  <si>
    <t>Ukázková data pro 1 vybraný obor - SET 2010</t>
  </si>
  <si>
    <t>Nástavbové studium</t>
  </si>
  <si>
    <t>Celá ČR</t>
  </si>
  <si>
    <t>Celkem počet kurzů DV</t>
  </si>
  <si>
    <t>v %</t>
  </si>
  <si>
    <t>Jazykové kurzy</t>
  </si>
  <si>
    <t>Profesní specifické - odborné kurzy</t>
  </si>
  <si>
    <t>Profesní všeobecné kurzy</t>
  </si>
  <si>
    <t>Zájmové</t>
  </si>
  <si>
    <t>Nepřiřazeno</t>
  </si>
  <si>
    <t>Hl. m. Praha</t>
  </si>
  <si>
    <t>Nezařazeno</t>
  </si>
  <si>
    <t>Celkem</t>
  </si>
  <si>
    <r>
      <t>*Pojem kurz je užíván ve významu „běh kurzu“.</t>
    </r>
    <r>
      <rPr>
        <sz val="11"/>
        <color theme="1"/>
        <rFont val="Times New Roman"/>
        <family val="1"/>
        <charset val="238"/>
      </rPr>
      <t xml:space="preserve"> </t>
    </r>
    <r>
      <rPr>
        <sz val="8"/>
        <color theme="1"/>
        <rFont val="Verdana"/>
        <family val="2"/>
        <charset val="238"/>
      </rPr>
      <t>Pojem „kurz“ označuje obsahovou stránku vzdělávání, pojem „běh kurzu“ jej zpřesňuje po stránce organizační. Účastníci jsou fakticky přihlašováni na „běh kurzu“, který je určen nejen obsahem, ale též časem a místem konání. Kapacita nabídky dalšího vzdělávání se tedy odvíjí od počtu běhů kurzů.</t>
    </r>
  </si>
  <si>
    <t>III.2.1</t>
  </si>
  <si>
    <t xml:space="preserve"> Počty nabízených kurzů podle obsahového zaměření</t>
  </si>
  <si>
    <t>Celkem ČR</t>
  </si>
  <si>
    <t>2. polotetí 2010</t>
  </si>
  <si>
    <t>Absolutní a relativní počet kurzů DV podle obsahového zaměření</t>
  </si>
  <si>
    <t>0*</t>
  </si>
  <si>
    <t>Osoby bez pracovního zařazení</t>
  </si>
  <si>
    <t>0 KZAM&lt;3</t>
  </si>
  <si>
    <t>1*</t>
  </si>
  <si>
    <t>ZÁKONODÁRCI, VEDOUCÍ A ŘÍDÍCÍ PRACOVNÍCI</t>
  </si>
  <si>
    <t>2*</t>
  </si>
  <si>
    <t>VĚDEČTÍ A ODBORNÍ DUŠEVNÍ PRACOVNÍCI</t>
  </si>
  <si>
    <t>Vědci a odborníci ve fyzikálních, chemických oborech</t>
  </si>
  <si>
    <t>Vědci a odborníci v oblasti matematiky, statistiky</t>
  </si>
  <si>
    <t>Vědci a odborníci v oblasti výpočetní techniky</t>
  </si>
  <si>
    <t>Architekti, projektanti, konstruktéři, techničtí vědci</t>
  </si>
  <si>
    <t>Vědci, odborníci a inženýři v biologických oborech</t>
  </si>
  <si>
    <t>Odborní zdravotničtí a veterinární pracovníci</t>
  </si>
  <si>
    <t>Vědeckopedagogičtí pracovníci a učitelé vysokých škol</t>
  </si>
  <si>
    <t>Učitelé středních škol</t>
  </si>
  <si>
    <t>Učitelé základních škol a předškolní výchovy</t>
  </si>
  <si>
    <t>Učitelé na speciálních školách</t>
  </si>
  <si>
    <t>Učitelé a odborní pedagogičtí pracovníci</t>
  </si>
  <si>
    <t>Vědci a odborní duševní pracovníci v oblasti podnikání</t>
  </si>
  <si>
    <t>Odborní pracovníci v právní oblasti</t>
  </si>
  <si>
    <t>Archiváři, knihovníci</t>
  </si>
  <si>
    <t>Odborní pracovníci ve společenských vědách</t>
  </si>
  <si>
    <t>Umělečtí pracovníci, novináři a redaktoři</t>
  </si>
  <si>
    <t>Odborní pracovníci církevních a náboženských institucí</t>
  </si>
  <si>
    <t>Ostatní odborní administrativní pracovníci</t>
  </si>
  <si>
    <t>3*</t>
  </si>
  <si>
    <t>TECHNIČTÍ, ZDRAVOTNIČTÍ, PEDAGOG. PRACOVNÍCI</t>
  </si>
  <si>
    <t>Technici ve fyzikálních, technických oborech</t>
  </si>
  <si>
    <t>Techničtí pracovníci v oblasti výpočetní techniky</t>
  </si>
  <si>
    <t>Obsluha optických a elektronických zařízení</t>
  </si>
  <si>
    <t>Letecký a lodní personál (odborný)</t>
  </si>
  <si>
    <t>Bezpečnostní, protipožární, technici</t>
  </si>
  <si>
    <t>Technici železničního provozu</t>
  </si>
  <si>
    <t>technici a laboranti v oblasti biologie, zemědělství</t>
  </si>
  <si>
    <t>Zdravotničtí asistenti, optici a rehabilitační pracovníci</t>
  </si>
  <si>
    <t>Odborní ošetřovatelé, zdravotní sestry</t>
  </si>
  <si>
    <t>Pedagogové v mimoškolních zařízeních</t>
  </si>
  <si>
    <t>Pedagogové pro předškolní výchovu</t>
  </si>
  <si>
    <t>Pedagogové na speciálních školách</t>
  </si>
  <si>
    <t>Ostatní pedagogové</t>
  </si>
  <si>
    <t>Zprostředkovatelé obchodních a finančních transakcí</t>
  </si>
  <si>
    <t>Zástupci - agenti</t>
  </si>
  <si>
    <t>Odborní administrativní pracovníci</t>
  </si>
  <si>
    <t>Celní a daňoví pracovníci</t>
  </si>
  <si>
    <t>Policejní inspektoři a detektivové</t>
  </si>
  <si>
    <t>Sociální pracovníci</t>
  </si>
  <si>
    <t>Výkonní pracovníci umění a zábavy</t>
  </si>
  <si>
    <t>Profesionální sportovci a pracovníci ve sportu</t>
  </si>
  <si>
    <t>Nevysvěcení pracovníci náboženských společností</t>
  </si>
  <si>
    <t>4*</t>
  </si>
  <si>
    <t>NIŽŠÍ ADMINISTRATIVNÍ PRACOVNÍCI</t>
  </si>
  <si>
    <t>Kancelářští a manipulační pracovníci</t>
  </si>
  <si>
    <t>Úředníci zpracovávající číselné</t>
  </si>
  <si>
    <t>Úředníci ve skladech, v dopravě a v přepravě</t>
  </si>
  <si>
    <t>Úředníci v knihovnách, na poštách</t>
  </si>
  <si>
    <t>Ostatní nižší úředníci</t>
  </si>
  <si>
    <t>Pokladníci</t>
  </si>
  <si>
    <t>Pracovníci poskytující různé informace</t>
  </si>
  <si>
    <t>5*</t>
  </si>
  <si>
    <t>PROVOZNÍ PRACOVNÍCI VE SLUŽBÁCH A OBCHODĚ</t>
  </si>
  <si>
    <t>Obsluhující pracovníci v dopravě a při cestování</t>
  </si>
  <si>
    <t>Provozní pracovníci stravování</t>
  </si>
  <si>
    <t>Pečovatelé a pomocní ošetřovatelé</t>
  </si>
  <si>
    <t>Pracovníci zajišťující ostatní osobní služby</t>
  </si>
  <si>
    <t>Astrologové, jasnovidci</t>
  </si>
  <si>
    <t>Pracovníci ochrany a ostrahy</t>
  </si>
  <si>
    <t>Prodavači v obchodech a předváděči zboží</t>
  </si>
  <si>
    <t>Prodavači ve stáncích a na tržištích</t>
  </si>
  <si>
    <t>6*</t>
  </si>
  <si>
    <t>KVALIFIK. DĚLNÍCI V ZEMĚDĚLSTVÍ, LESNICTVÍ</t>
  </si>
  <si>
    <t>Zahradníci a pěstitelé orientovaní na trh</t>
  </si>
  <si>
    <t>Chovatelé zvířat pro trh</t>
  </si>
  <si>
    <t>Pěstitelé a chovatelé orientovaní na trh</t>
  </si>
  <si>
    <t>Kvalifikovaní dělníci v lesnictví a příbuzných oborech</t>
  </si>
  <si>
    <t>Kvalifikovaní dělníci v rybářství a myslivosti</t>
  </si>
  <si>
    <t>Samozásobitelští zemědělci a rybáři</t>
  </si>
  <si>
    <t>7*</t>
  </si>
  <si>
    <t>ŘEMESLNÍCI, KVALIFIK. VÝROBCI, ZPRACOVATELÉ</t>
  </si>
  <si>
    <t>Horníci při dobývání surovin</t>
  </si>
  <si>
    <t>Stavební dělníci hlavní stavební výroby</t>
  </si>
  <si>
    <t>Kvalifikovaní dělníci zajišť. dokončovací stavební práce</t>
  </si>
  <si>
    <t>Malíři, lakýrníci, tapetáři, čističi, kominíci</t>
  </si>
  <si>
    <t>Formíři, svářeči, výrobci a opraváři výrobků z plechů</t>
  </si>
  <si>
    <t>Kováři, nástrojaři, zámečníci</t>
  </si>
  <si>
    <t>Mechanici a opraváři strojů a zařízení</t>
  </si>
  <si>
    <t>Mechanici, seřizovači, opraváři elektrických zařízení</t>
  </si>
  <si>
    <t>Výrobci a opraváři přesných přístrojů z kovů</t>
  </si>
  <si>
    <t>Hrnčíři, skláři</t>
  </si>
  <si>
    <t>Umělečtí řemeslníci, vyrábějící předměty z kamene, dřeva</t>
  </si>
  <si>
    <t>Polygrafové, knihvazači</t>
  </si>
  <si>
    <t>Zpracovatelé, výrobci potravinářských výrobků</t>
  </si>
  <si>
    <t>Zpracovatelé dřeva, truhláři</t>
  </si>
  <si>
    <t>Kvalifikovaní výrobci textilií, výrobků z kůží, kožešin</t>
  </si>
  <si>
    <t>Zpracovatelé kůží, kožešin a obuvníci</t>
  </si>
  <si>
    <t>8*</t>
  </si>
  <si>
    <t>OBSLUHA STROJŮ A ZAŘÍZENÍ</t>
  </si>
  <si>
    <t>Obsluha důlního zařízení, zařízení na zpracování nerostů</t>
  </si>
  <si>
    <t>Obsluha zařízení na zpracování kovů</t>
  </si>
  <si>
    <t>Obsluha pecí a zařízení na výrobu skla, keramiky</t>
  </si>
  <si>
    <t>Obsluha zařízení na zprac.dřeva a zařízení v papírnách</t>
  </si>
  <si>
    <t>Obsluha zařízení při chemické výrobě</t>
  </si>
  <si>
    <t>Obsluha elektrárenských a příbuzných zařízení</t>
  </si>
  <si>
    <t>Obsluha automatických montážních linek</t>
  </si>
  <si>
    <t>Obsluha zařízení pro práce na železničním svršku</t>
  </si>
  <si>
    <t>Obsluha strojů na výrobu výrobků z kovů a nerostů</t>
  </si>
  <si>
    <t>Obsluha strojů na výrobu chemických výrobků</t>
  </si>
  <si>
    <t>Obsluha strojů na výrobu pryžových a plastových výr.</t>
  </si>
  <si>
    <t>Obsluha dřevoobráběcích strojů</t>
  </si>
  <si>
    <t>Obsluha tiskárenských, knihvazačských strojů</t>
  </si>
  <si>
    <t>Obsluha strojů - výroba textilních, kožešinových výrobků</t>
  </si>
  <si>
    <t>Obsluha strojů na výrobu potravin</t>
  </si>
  <si>
    <t>Montážní dělníci</t>
  </si>
  <si>
    <t>Obsluha jiných stacionárních zařízení</t>
  </si>
  <si>
    <t>Řidiči železničních kolejových vozidel a dělníci</t>
  </si>
  <si>
    <t>Řidiči motorových vozidel</t>
  </si>
  <si>
    <t>Obsluha zeměd., lesních, zemních pojízdných zařízení</t>
  </si>
  <si>
    <t>Lodní posádky a dělníci v příbuzných oborech</t>
  </si>
  <si>
    <t>9*</t>
  </si>
  <si>
    <t>POMOCNÍ A NEKVALIFIKOVANÍ PRACOVNÍCI</t>
  </si>
  <si>
    <t>Pouliční prodavači</t>
  </si>
  <si>
    <t>Čističi bot a jiní pouliční nekvalifikovaní pracovníci</t>
  </si>
  <si>
    <t>Pomocníci, uklízeči a pradláci</t>
  </si>
  <si>
    <t>Domovníci, školníci, čističi oken</t>
  </si>
  <si>
    <t>Vrátní, nosiči, poslové</t>
  </si>
  <si>
    <t>Sběrači odpadků, metaři</t>
  </si>
  <si>
    <t>Pomocní a nekvalifik. pracovníci v zeměd., lesnictví, aj.</t>
  </si>
  <si>
    <t>Pomocní a nekvalif. dělníci v dolech lomech, stavebnictví</t>
  </si>
  <si>
    <t>Pomocní a nekvalifikovaní dělníci v průmyslu</t>
  </si>
  <si>
    <t>Pomocní a nekvalifikovaní dělníci v dopravě, skladě</t>
  </si>
  <si>
    <t xml:space="preserve">Podíl na počtu kurzů s platnou akreditací </t>
  </si>
  <si>
    <t>Akreditované</t>
  </si>
  <si>
    <t xml:space="preserve"> - akreditované MPSV (Ministerstvo práce a sociálních věcí) - podle zákona č. 108/2006 Sb.</t>
  </si>
  <si>
    <t xml:space="preserve"> - akreditované MŠMT - z oblasti sportu</t>
  </si>
  <si>
    <t xml:space="preserve"> - akreditované MŠMT (Ministerstvo školství mládeže a tělovýchovy) - podle zákona č. 435/2004 Sb.</t>
  </si>
  <si>
    <t xml:space="preserve"> - akreditované MZČR (Ministerstvo zdravotnictví České republiky) - podle zákona č. 96/2004 Sb.</t>
  </si>
  <si>
    <t xml:space="preserve"> - akreditované MZE (Ministerstvo zemědělství)</t>
  </si>
  <si>
    <t xml:space="preserve"> - podle zvláštních právních předpisů</t>
  </si>
  <si>
    <t xml:space="preserve"> - realizovaná školou v rámci zapsaného oboru nebo VŠ s akreditovaným studijním programem</t>
  </si>
  <si>
    <t>Není k dispozici</t>
  </si>
  <si>
    <t>Kapacita nabízených kurzů podle obsahového zaměření</t>
  </si>
  <si>
    <t>Zdroj: Databáze nabídky EduCity a EU-Dat</t>
  </si>
  <si>
    <t>Počet běhů kurzů DV</t>
  </si>
  <si>
    <t xml:space="preserve"> Srovnání struktury nabídky dalšího vzdělávání a struktury zaměstnanosti</t>
  </si>
  <si>
    <t>ČR</t>
  </si>
  <si>
    <t>Typ</t>
  </si>
  <si>
    <t>PA</t>
  </si>
  <si>
    <t>sanitář</t>
  </si>
  <si>
    <t>ČB</t>
  </si>
  <si>
    <t>masér</t>
  </si>
  <si>
    <t xml:space="preserve">ošetřovatel </t>
  </si>
  <si>
    <t>řidič DNR nebo ZZS</t>
  </si>
  <si>
    <t>sociální pracovník, psycholog ve zdravotnictví</t>
  </si>
  <si>
    <t>HK</t>
  </si>
  <si>
    <t>zubní instrumentářka</t>
  </si>
  <si>
    <t>JM</t>
  </si>
  <si>
    <t>laboratorní metody, radiologie, biomedicína a další</t>
  </si>
  <si>
    <t>KV</t>
  </si>
  <si>
    <t>LI</t>
  </si>
  <si>
    <t>MS</t>
  </si>
  <si>
    <t>zdravotnický asistent</t>
  </si>
  <si>
    <t>OL</t>
  </si>
  <si>
    <t>PL</t>
  </si>
  <si>
    <t>PR</t>
  </si>
  <si>
    <t>(Prázdné)</t>
  </si>
  <si>
    <t>SČ</t>
  </si>
  <si>
    <t>UL</t>
  </si>
  <si>
    <t>VY</t>
  </si>
  <si>
    <t>ZL</t>
  </si>
  <si>
    <t>Celkový součet</t>
  </si>
  <si>
    <t>Počet kurzů</t>
  </si>
  <si>
    <t>Kapacita</t>
  </si>
  <si>
    <t>Ministerstvo</t>
  </si>
  <si>
    <t>Počet subjektů s akreditovaným kurzem</t>
  </si>
  <si>
    <t>MZČR</t>
  </si>
  <si>
    <t>Zdroj: Databáze nabídky EduCity a EU-Dat a MPSV</t>
  </si>
  <si>
    <t>Zdroj: Databáze nabídky EduCity a EU-Dat a VŠPS</t>
  </si>
  <si>
    <t>Počet volných pracovních míst (3. čtvrtletí 2010)</t>
  </si>
  <si>
    <t>Počet kurzů na 1000 zaměstnaných</t>
  </si>
  <si>
    <t>Počet běhů na 1 volné pracovní místo</t>
  </si>
  <si>
    <t>Zdroj: Seznamy z webových stránek ministerstev</t>
  </si>
  <si>
    <t>Zdroj: Seznamy z webových stránek ministerstev+databáze EduCity a EU-Dat</t>
  </si>
  <si>
    <t>není publikováno</t>
  </si>
  <si>
    <t>není k dispozici</t>
  </si>
  <si>
    <t>Zatím nejsou k dispozici žádné informační zdroje</t>
  </si>
  <si>
    <t>nutný výpočet z mikrodat</t>
  </si>
  <si>
    <t xml:space="preserve">Lidoví léčitelé  </t>
  </si>
  <si>
    <t>2. pololetí 2010</t>
  </si>
  <si>
    <t>zaměstnanost (2. čtvrtletí 2010)</t>
  </si>
  <si>
    <t>Odhadovaná kapacita kurzů DV v regionech celkem a podle obsahového zaměření na 1000 obyvatel regionu</t>
  </si>
  <si>
    <t>Absolutní počty</t>
  </si>
  <si>
    <t>Nabídka dalšího formálního vzdělání vztažená ke struktuře zaměstnanosti</t>
  </si>
  <si>
    <t>Akreditované kurzy dalšího vzdělávání</t>
  </si>
  <si>
    <t>Vyhodnocování efektivity DOV</t>
  </si>
  <si>
    <t>Podíl osob s neuspokojenou potřebou vzdělávání</t>
  </si>
  <si>
    <t>Typy bariér v účasti na dalším vzdělávání</t>
  </si>
  <si>
    <t>Zdroj: Eurostat, AES (trng_aes_177)</t>
  </si>
  <si>
    <t>Populace 25-64 let</t>
  </si>
  <si>
    <t>Populace 55-64 let</t>
  </si>
  <si>
    <t>Populace 55-64 let (relace k populaci 25-64)</t>
  </si>
  <si>
    <t>Zdroj: Eurostat, AES (trng_aes_178)</t>
  </si>
  <si>
    <t>Populace se vzděláním na úrovni ISCED 0-2</t>
  </si>
  <si>
    <t>Populace se vzděláním na úrovni ISCED 0-2 (relace k celé populaci ve věku 25-64 let)</t>
  </si>
  <si>
    <t>Počet škol a kapacita programů nabízející vzdělání v jiné než denní formě</t>
  </si>
  <si>
    <t>Podíl aktuálně nabízených rekvalifikačních kurzů na všech akreditovaných</t>
  </si>
  <si>
    <t>Vyhodnocování vzdělávacích potřeb podniku</t>
  </si>
  <si>
    <t>Výsledky ratingu vzdlěávacích institucí</t>
  </si>
  <si>
    <t>III.1.d1</t>
  </si>
  <si>
    <t>III.2.d1</t>
  </si>
  <si>
    <t>III.2.d2</t>
  </si>
  <si>
    <t>III.2.d3</t>
  </si>
  <si>
    <t>III.2.d4</t>
  </si>
  <si>
    <t>III.2.2</t>
  </si>
  <si>
    <t>III.3.d1</t>
  </si>
  <si>
    <t>III.3.d2</t>
  </si>
  <si>
    <t>III.4.d1</t>
  </si>
  <si>
    <t>III.5.d1</t>
  </si>
  <si>
    <t>III.5.d2</t>
  </si>
  <si>
    <t>1. polotetí 2011</t>
  </si>
  <si>
    <t>Kraj/Kategorie</t>
  </si>
  <si>
    <t>Jazykový</t>
  </si>
  <si>
    <t>Profesní všeobecné</t>
  </si>
  <si>
    <t>Profesní odborné</t>
  </si>
  <si>
    <t>Celkem v kraji</t>
  </si>
  <si>
    <t>k 31.1. 2011</t>
  </si>
  <si>
    <t>k 3.11. 2010</t>
  </si>
  <si>
    <t>Jazykové</t>
  </si>
  <si>
    <t>Profesní-všeobecné</t>
  </si>
  <si>
    <t>Profesní-odborné</t>
  </si>
  <si>
    <t>K 3.11.2010</t>
  </si>
  <si>
    <t>Od roku 2011 publikována data o VPM v CZ-ISCO - bude nutno zohlednit v dalším kole zpracování.</t>
  </si>
  <si>
    <t>Profesní  - všeobecné</t>
  </si>
  <si>
    <t>Profesní  - odborné specifické</t>
  </si>
  <si>
    <t>S maturitou</t>
  </si>
  <si>
    <t>Bez maturity</t>
  </si>
  <si>
    <t>Kraj a stupeň</t>
  </si>
  <si>
    <t>Počet zaměstnaných</t>
  </si>
  <si>
    <t>Kapacita na 1000 pracovních míst</t>
  </si>
  <si>
    <t>Distanční a kombinované studium</t>
  </si>
  <si>
    <t>Přírodní vědy a nauky</t>
  </si>
  <si>
    <t>Technické vědy a nauky</t>
  </si>
  <si>
    <t>Zemědělsko-lesnické a veter. vědy a nauky</t>
  </si>
  <si>
    <t>Zdravotnictví, lékař. a farmac. vědy a nauky</t>
  </si>
  <si>
    <t>Humanitní a společenské vědy a nauky</t>
  </si>
  <si>
    <t>Ekonomické vědy a  nauky</t>
  </si>
  <si>
    <t>Právní vědy a nauky</t>
  </si>
  <si>
    <t>Pedagogika, učitelství a soc. péče</t>
  </si>
  <si>
    <t>Vědy a nauky o kultuře a umění</t>
  </si>
  <si>
    <t>Počet přijatých</t>
  </si>
  <si>
    <t>Kapacita na 1000 prac. míst</t>
  </si>
  <si>
    <t>Zdroj: Ročenka Školství</t>
  </si>
  <si>
    <t>VŠ - Distanční a kombinované studium</t>
  </si>
  <si>
    <t>Rok 2010</t>
  </si>
  <si>
    <t>Humanitní a společenské vědy a nauky, ekonomické, umění</t>
  </si>
  <si>
    <t>Střední školy:</t>
  </si>
  <si>
    <t>Vysoké školy</t>
  </si>
  <si>
    <t>Podíl škol poskytujících vzdělávání v osatních formách k celkovému počtu škol v kraji</t>
  </si>
  <si>
    <t>Pro získání je třeba usnadnit způsob získání informací o udělených akreditacích</t>
  </si>
  <si>
    <t>Srovnání struktury nabídky profesních kurzů a struktury volných pracovních míst</t>
  </si>
  <si>
    <t>Počet kurzů DV*</t>
  </si>
  <si>
    <t>Zájmové+Nezařazené</t>
  </si>
  <si>
    <t>Zájmové+nezařazené</t>
  </si>
  <si>
    <t>Bude doplněno</t>
  </si>
  <si>
    <r>
      <t>*</t>
    </r>
    <r>
      <rPr>
        <sz val="8"/>
        <color theme="1"/>
        <rFont val="Verdana"/>
        <family val="2"/>
        <charset val="238"/>
      </rPr>
      <t>Pojem „kurz“ označuje obsahovou stránku vzdělávání, pojem „běh kurzu“ jej zpřesňuje po stránce organizační. Účastníci jsou fakticky přihlašováni na „běh kurzu“, který je určen nejen obsahem, ale též časem a místem konání. Kapacita nabídky dalšího vzdělávání se tedy odvíjí od počtu běhů kurzů.</t>
    </r>
  </si>
  <si>
    <t xml:space="preserve">Počet akredit. rekvalifikačních BĚHŮ KURZŮ v aktuální nabídce kurzů DV                      </t>
  </si>
  <si>
    <t xml:space="preserve">Počet akredit. rekvalifikačních kurzů v aktuální nabídce kurzů DV </t>
  </si>
</sst>
</file>

<file path=xl/styles.xml><?xml version="1.0" encoding="utf-8"?>
<styleSheet xmlns="http://schemas.openxmlformats.org/spreadsheetml/2006/main">
  <numFmts count="5">
    <numFmt numFmtId="164" formatCode="###0"/>
    <numFmt numFmtId="165" formatCode="####.0"/>
    <numFmt numFmtId="166" formatCode="0.0"/>
    <numFmt numFmtId="167" formatCode="#,##0.0"/>
    <numFmt numFmtId="168" formatCode="#,##0_ ;[Red]\-#,##0\ ;\–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3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22" fillId="0" borderId="0"/>
    <xf numFmtId="0" fontId="3" fillId="0" borderId="0"/>
    <xf numFmtId="0" fontId="22" fillId="0" borderId="0"/>
    <xf numFmtId="0" fontId="8" fillId="0" borderId="0"/>
  </cellStyleXfs>
  <cellXfs count="309">
    <xf numFmtId="0" fontId="0" fillId="0" borderId="0" xfId="0"/>
    <xf numFmtId="0" fontId="0" fillId="0" borderId="0" xfId="0" applyFont="1"/>
    <xf numFmtId="0" fontId="1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/>
    <xf numFmtId="0" fontId="12" fillId="0" borderId="0" xfId="0" applyFont="1"/>
    <xf numFmtId="0" fontId="0" fillId="4" borderId="0" xfId="0" applyFill="1"/>
    <xf numFmtId="0" fontId="0" fillId="0" borderId="0" xfId="0" applyFill="1"/>
    <xf numFmtId="0" fontId="13" fillId="0" borderId="0" xfId="0" applyFont="1"/>
    <xf numFmtId="0" fontId="13" fillId="0" borderId="6" xfId="0" applyFont="1" applyBorder="1"/>
    <xf numFmtId="0" fontId="13" fillId="0" borderId="1" xfId="0" applyFont="1" applyBorder="1"/>
    <xf numFmtId="0" fontId="13" fillId="0" borderId="10" xfId="0" applyFont="1" applyBorder="1"/>
    <xf numFmtId="0" fontId="13" fillId="0" borderId="1" xfId="0" applyFont="1" applyBorder="1" applyAlignment="1">
      <alignment horizontal="right"/>
    </xf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1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4" xfId="0" applyFont="1" applyBorder="1"/>
    <xf numFmtId="0" fontId="13" fillId="0" borderId="17" xfId="0" applyFont="1" applyBorder="1"/>
    <xf numFmtId="0" fontId="13" fillId="0" borderId="18" xfId="0" applyFont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13" fillId="0" borderId="29" xfId="0" applyFont="1" applyBorder="1"/>
    <xf numFmtId="0" fontId="13" fillId="0" borderId="28" xfId="0" applyFont="1" applyBorder="1"/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7" xfId="0" applyFont="1" applyBorder="1"/>
    <xf numFmtId="0" fontId="13" fillId="0" borderId="27" xfId="0" applyFont="1" applyBorder="1"/>
    <xf numFmtId="0" fontId="13" fillId="0" borderId="2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3" fillId="0" borderId="30" xfId="0" applyFont="1" applyBorder="1"/>
    <xf numFmtId="0" fontId="13" fillId="0" borderId="25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17" xfId="0" applyFont="1" applyFill="1" applyBorder="1"/>
    <xf numFmtId="0" fontId="13" fillId="0" borderId="6" xfId="0" applyFont="1" applyFill="1" applyBorder="1"/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16" xfId="0" applyFont="1" applyFill="1" applyBorder="1"/>
    <xf numFmtId="0" fontId="0" fillId="5" borderId="0" xfId="0" applyFill="1"/>
    <xf numFmtId="0" fontId="5" fillId="0" borderId="0" xfId="4"/>
    <xf numFmtId="0" fontId="5" fillId="2" borderId="0" xfId="4" applyFill="1"/>
    <xf numFmtId="0" fontId="5" fillId="0" borderId="1" xfId="4" applyBorder="1"/>
    <xf numFmtId="0" fontId="5" fillId="0" borderId="0" xfId="4" applyBorder="1"/>
    <xf numFmtId="0" fontId="5" fillId="0" borderId="0" xfId="4" applyBorder="1" applyAlignment="1">
      <alignment horizontal="right"/>
    </xf>
    <xf numFmtId="0" fontId="15" fillId="0" borderId="1" xfId="5" applyFont="1" applyBorder="1" applyAlignment="1">
      <alignment horizontal="left" vertical="top" wrapText="1"/>
    </xf>
    <xf numFmtId="164" fontId="5" fillId="0" borderId="0" xfId="4" applyNumberFormat="1"/>
    <xf numFmtId="0" fontId="16" fillId="0" borderId="0" xfId="4" applyFont="1" applyAlignment="1">
      <alignment vertical="top" wrapText="1"/>
    </xf>
    <xf numFmtId="0" fontId="15" fillId="0" borderId="2" xfId="5" applyFont="1" applyBorder="1" applyAlignment="1">
      <alignment horizontal="left" vertical="top" wrapText="1"/>
    </xf>
    <xf numFmtId="0" fontId="7" fillId="2" borderId="0" xfId="4" applyFont="1" applyFill="1"/>
    <xf numFmtId="0" fontId="7" fillId="0" borderId="0" xfId="4" applyFont="1"/>
    <xf numFmtId="0" fontId="15" fillId="0" borderId="0" xfId="5" applyFont="1" applyBorder="1" applyAlignment="1">
      <alignment horizontal="left" vertical="top" wrapText="1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wrapText="1"/>
    </xf>
    <xf numFmtId="0" fontId="15" fillId="0" borderId="1" xfId="6" applyFont="1" applyBorder="1" applyAlignment="1">
      <alignment horizontal="left" vertical="top" wrapText="1"/>
    </xf>
    <xf numFmtId="0" fontId="15" fillId="0" borderId="1" xfId="6" applyFont="1" applyBorder="1" applyAlignment="1">
      <alignment horizontal="right" vertical="top" wrapText="1"/>
    </xf>
    <xf numFmtId="164" fontId="15" fillId="0" borderId="1" xfId="6" applyNumberFormat="1" applyFont="1" applyBorder="1" applyAlignment="1">
      <alignment horizontal="right" vertical="top"/>
    </xf>
    <xf numFmtId="0" fontId="0" fillId="0" borderId="1" xfId="0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0" fillId="0" borderId="1" xfId="0" applyNumberFormat="1" applyFill="1" applyBorder="1"/>
    <xf numFmtId="0" fontId="18" fillId="0" borderId="1" xfId="0" applyNumberFormat="1" applyFont="1" applyFill="1" applyBorder="1"/>
    <xf numFmtId="0" fontId="5" fillId="0" borderId="1" xfId="4" applyBorder="1" applyAlignment="1">
      <alignment wrapText="1"/>
    </xf>
    <xf numFmtId="166" fontId="5" fillId="0" borderId="1" xfId="4" applyNumberFormat="1" applyBorder="1"/>
    <xf numFmtId="0" fontId="19" fillId="0" borderId="0" xfId="0" applyFont="1" applyFill="1"/>
    <xf numFmtId="0" fontId="0" fillId="0" borderId="1" xfId="0" applyBorder="1"/>
    <xf numFmtId="0" fontId="4" fillId="0" borderId="0" xfId="4" applyFont="1"/>
    <xf numFmtId="0" fontId="0" fillId="0" borderId="1" xfId="0" applyBorder="1" applyAlignment="1">
      <alignment wrapText="1"/>
    </xf>
    <xf numFmtId="166" fontId="5" fillId="2" borderId="0" xfId="4" applyNumberFormat="1" applyFill="1"/>
    <xf numFmtId="166" fontId="5" fillId="0" borderId="0" xfId="4" applyNumberFormat="1"/>
    <xf numFmtId="166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15" fillId="0" borderId="4" xfId="5" applyFont="1" applyBorder="1" applyAlignment="1">
      <alignment horizontal="left" vertical="top" wrapText="1"/>
    </xf>
    <xf numFmtId="0" fontId="15" fillId="0" borderId="12" xfId="5" applyFont="1" applyBorder="1" applyAlignment="1">
      <alignment horizontal="left" vertical="top" wrapText="1"/>
    </xf>
    <xf numFmtId="0" fontId="15" fillId="0" borderId="17" xfId="5" applyFont="1" applyBorder="1" applyAlignment="1">
      <alignment horizontal="left" vertical="top" wrapText="1"/>
    </xf>
    <xf numFmtId="164" fontId="15" fillId="0" borderId="38" xfId="5" applyNumberFormat="1" applyFont="1" applyBorder="1" applyAlignment="1">
      <alignment horizontal="right" vertical="top"/>
    </xf>
    <xf numFmtId="165" fontId="15" fillId="0" borderId="10" xfId="5" applyNumberFormat="1" applyFont="1" applyBorder="1" applyAlignment="1">
      <alignment horizontal="right" vertical="top"/>
    </xf>
    <xf numFmtId="164" fontId="15" fillId="0" borderId="11" xfId="5" applyNumberFormat="1" applyFont="1" applyBorder="1" applyAlignment="1">
      <alignment horizontal="right" vertical="top"/>
    </xf>
    <xf numFmtId="165" fontId="15" fillId="0" borderId="13" xfId="5" applyNumberFormat="1" applyFont="1" applyBorder="1" applyAlignment="1">
      <alignment horizontal="right" vertical="top"/>
    </xf>
    <xf numFmtId="1" fontId="15" fillId="0" borderId="38" xfId="5" applyNumberFormat="1" applyFont="1" applyBorder="1" applyAlignment="1">
      <alignment horizontal="right" vertical="top" wrapText="1"/>
    </xf>
    <xf numFmtId="1" fontId="15" fillId="0" borderId="1" xfId="5" applyNumberFormat="1" applyFont="1" applyBorder="1" applyAlignment="1">
      <alignment horizontal="right" vertical="top" wrapText="1"/>
    </xf>
    <xf numFmtId="1" fontId="15" fillId="0" borderId="10" xfId="5" applyNumberFormat="1" applyFont="1" applyBorder="1" applyAlignment="1">
      <alignment horizontal="right" vertical="top" wrapText="1"/>
    </xf>
    <xf numFmtId="1" fontId="15" fillId="0" borderId="11" xfId="5" applyNumberFormat="1" applyFont="1" applyBorder="1" applyAlignment="1">
      <alignment horizontal="right" vertical="top" wrapText="1"/>
    </xf>
    <xf numFmtId="1" fontId="15" fillId="0" borderId="12" xfId="5" applyNumberFormat="1" applyFont="1" applyBorder="1" applyAlignment="1">
      <alignment horizontal="right" vertical="top" wrapText="1"/>
    </xf>
    <xf numFmtId="1" fontId="15" fillId="0" borderId="13" xfId="5" applyNumberFormat="1" applyFont="1" applyBorder="1" applyAlignment="1">
      <alignment horizontal="right" vertical="top" wrapText="1"/>
    </xf>
    <xf numFmtId="0" fontId="14" fillId="0" borderId="42" xfId="5" applyFont="1" applyBorder="1" applyAlignment="1">
      <alignment vertical="center" wrapText="1"/>
    </xf>
    <xf numFmtId="0" fontId="14" fillId="0" borderId="35" xfId="5" applyFont="1" applyBorder="1" applyAlignment="1">
      <alignment vertical="center" wrapText="1"/>
    </xf>
    <xf numFmtId="0" fontId="15" fillId="0" borderId="43" xfId="5" applyFont="1" applyBorder="1" applyAlignment="1">
      <alignment horizontal="left" vertical="top" wrapText="1"/>
    </xf>
    <xf numFmtId="0" fontId="15" fillId="0" borderId="44" xfId="5" applyFont="1" applyBorder="1" applyAlignment="1">
      <alignment horizontal="left" vertical="top" wrapText="1"/>
    </xf>
    <xf numFmtId="0" fontId="15" fillId="0" borderId="45" xfId="5" applyFont="1" applyBorder="1" applyAlignment="1">
      <alignment horizontal="left" vertical="top" wrapText="1"/>
    </xf>
    <xf numFmtId="0" fontId="14" fillId="0" borderId="46" xfId="5" applyFont="1" applyBorder="1" applyAlignment="1">
      <alignment horizontal="center" vertical="center" wrapText="1"/>
    </xf>
    <xf numFmtId="0" fontId="14" fillId="0" borderId="32" xfId="5" applyFont="1" applyBorder="1" applyAlignment="1">
      <alignment horizontal="center" vertical="center" wrapText="1"/>
    </xf>
    <xf numFmtId="1" fontId="5" fillId="0" borderId="0" xfId="4" applyNumberFormat="1"/>
    <xf numFmtId="0" fontId="20" fillId="6" borderId="7" xfId="0" applyNumberFormat="1" applyFont="1" applyFill="1" applyBorder="1" applyAlignment="1"/>
    <xf numFmtId="0" fontId="19" fillId="6" borderId="47" xfId="0" applyNumberFormat="1" applyFont="1" applyFill="1" applyBorder="1" applyAlignment="1">
      <alignment horizontal="center" vertical="center" textRotation="90" wrapText="1"/>
    </xf>
    <xf numFmtId="0" fontId="19" fillId="6" borderId="48" xfId="0" applyNumberFormat="1" applyFont="1" applyFill="1" applyBorder="1" applyAlignment="1">
      <alignment horizontal="center" vertical="center" textRotation="90" wrapText="1"/>
    </xf>
    <xf numFmtId="0" fontId="19" fillId="6" borderId="49" xfId="0" applyNumberFormat="1" applyFont="1" applyFill="1" applyBorder="1" applyAlignment="1">
      <alignment horizontal="center" vertical="center" textRotation="90" wrapText="1"/>
    </xf>
    <xf numFmtId="0" fontId="19" fillId="6" borderId="50" xfId="0" applyNumberFormat="1" applyFont="1" applyFill="1" applyBorder="1" applyAlignment="1"/>
    <xf numFmtId="167" fontId="20" fillId="6" borderId="51" xfId="0" applyNumberFormat="1" applyFont="1" applyFill="1" applyBorder="1" applyAlignment="1"/>
    <xf numFmtId="167" fontId="20" fillId="6" borderId="52" xfId="0" applyNumberFormat="1" applyFont="1" applyFill="1" applyBorder="1" applyAlignment="1"/>
    <xf numFmtId="167" fontId="20" fillId="6" borderId="53" xfId="0" applyNumberFormat="1" applyFont="1" applyFill="1" applyBorder="1" applyAlignment="1"/>
    <xf numFmtId="0" fontId="19" fillId="6" borderId="54" xfId="0" applyNumberFormat="1" applyFont="1" applyFill="1" applyBorder="1" applyAlignment="1"/>
    <xf numFmtId="167" fontId="20" fillId="6" borderId="55" xfId="0" applyNumberFormat="1" applyFont="1" applyFill="1" applyBorder="1" applyAlignment="1"/>
    <xf numFmtId="167" fontId="20" fillId="6" borderId="56" xfId="0" applyNumberFormat="1" applyFont="1" applyFill="1" applyBorder="1" applyAlignment="1"/>
    <xf numFmtId="167" fontId="20" fillId="6" borderId="57" xfId="0" applyNumberFormat="1" applyFont="1" applyFill="1" applyBorder="1" applyAlignment="1"/>
    <xf numFmtId="3" fontId="20" fillId="6" borderId="56" xfId="0" applyNumberFormat="1" applyFont="1" applyFill="1" applyBorder="1" applyAlignment="1"/>
    <xf numFmtId="0" fontId="20" fillId="6" borderId="57" xfId="0" applyNumberFormat="1" applyFont="1" applyFill="1" applyBorder="1" applyAlignment="1"/>
    <xf numFmtId="3" fontId="19" fillId="6" borderId="55" xfId="0" applyNumberFormat="1" applyFont="1" applyFill="1" applyBorder="1" applyAlignment="1"/>
    <xf numFmtId="167" fontId="19" fillId="6" borderId="56" xfId="0" applyNumberFormat="1" applyFont="1" applyFill="1" applyBorder="1" applyAlignment="1"/>
    <xf numFmtId="167" fontId="19" fillId="6" borderId="57" xfId="0" applyNumberFormat="1" applyFont="1" applyFill="1" applyBorder="1" applyAlignment="1"/>
    <xf numFmtId="3" fontId="20" fillId="6" borderId="57" xfId="0" applyNumberFormat="1" applyFont="1" applyFill="1" applyBorder="1" applyAlignment="1"/>
    <xf numFmtId="3" fontId="20" fillId="6" borderId="55" xfId="0" applyNumberFormat="1" applyFont="1" applyFill="1" applyBorder="1" applyAlignment="1"/>
    <xf numFmtId="0" fontId="19" fillId="6" borderId="58" xfId="0" applyNumberFormat="1" applyFont="1" applyFill="1" applyBorder="1" applyAlignment="1"/>
    <xf numFmtId="3" fontId="20" fillId="6" borderId="59" xfId="0" applyNumberFormat="1" applyFont="1" applyFill="1" applyBorder="1" applyAlignment="1"/>
    <xf numFmtId="167" fontId="20" fillId="6" borderId="60" xfId="0" applyNumberFormat="1" applyFont="1" applyFill="1" applyBorder="1" applyAlignment="1"/>
    <xf numFmtId="3" fontId="20" fillId="6" borderId="60" xfId="0" applyNumberFormat="1" applyFont="1" applyFill="1" applyBorder="1" applyAlignment="1"/>
    <xf numFmtId="167" fontId="20" fillId="6" borderId="61" xfId="0" applyNumberFormat="1" applyFont="1" applyFill="1" applyBorder="1" applyAlignment="1"/>
    <xf numFmtId="0" fontId="0" fillId="0" borderId="0" xfId="0" applyNumberFormat="1" applyFill="1" applyBorder="1" applyAlignment="1"/>
    <xf numFmtId="0" fontId="13" fillId="0" borderId="0" xfId="0" applyFont="1" applyFill="1" applyBorder="1"/>
    <xf numFmtId="3" fontId="20" fillId="6" borderId="51" xfId="0" applyNumberFormat="1" applyFont="1" applyFill="1" applyBorder="1" applyAlignment="1"/>
    <xf numFmtId="0" fontId="21" fillId="0" borderId="0" xfId="0" applyFont="1" applyAlignment="1">
      <alignment vertical="center"/>
    </xf>
    <xf numFmtId="3" fontId="19" fillId="6" borderId="7" xfId="0" applyNumberFormat="1" applyFont="1" applyFill="1" applyBorder="1" applyAlignment="1"/>
    <xf numFmtId="3" fontId="19" fillId="6" borderId="50" xfId="0" applyNumberFormat="1" applyFont="1" applyFill="1" applyBorder="1" applyAlignment="1"/>
    <xf numFmtId="3" fontId="19" fillId="6" borderId="54" xfId="0" applyNumberFormat="1" applyFont="1" applyFill="1" applyBorder="1" applyAlignment="1"/>
    <xf numFmtId="167" fontId="19" fillId="6" borderId="55" xfId="0" applyNumberFormat="1" applyFont="1" applyFill="1" applyBorder="1" applyAlignment="1"/>
    <xf numFmtId="3" fontId="19" fillId="6" borderId="58" xfId="0" applyNumberFormat="1" applyFont="1" applyFill="1" applyBorder="1" applyAlignment="1"/>
    <xf numFmtId="167" fontId="20" fillId="6" borderId="59" xfId="0" applyNumberFormat="1" applyFont="1" applyFill="1" applyBorder="1" applyAlignment="1"/>
    <xf numFmtId="3" fontId="20" fillId="6" borderId="52" xfId="0" applyNumberFormat="1" applyFont="1" applyFill="1" applyBorder="1" applyAlignment="1"/>
    <xf numFmtId="3" fontId="20" fillId="6" borderId="53" xfId="0" applyNumberFormat="1" applyFont="1" applyFill="1" applyBorder="1" applyAlignment="1"/>
    <xf numFmtId="3" fontId="19" fillId="6" borderId="56" xfId="0" applyNumberFormat="1" applyFont="1" applyFill="1" applyBorder="1" applyAlignment="1"/>
    <xf numFmtId="3" fontId="19" fillId="6" borderId="57" xfId="0" applyNumberFormat="1" applyFont="1" applyFill="1" applyBorder="1" applyAlignment="1"/>
    <xf numFmtId="3" fontId="20" fillId="6" borderId="61" xfId="0" applyNumberFormat="1" applyFont="1" applyFill="1" applyBorder="1" applyAlignment="1"/>
    <xf numFmtId="0" fontId="14" fillId="0" borderId="46" xfId="5" applyFont="1" applyBorder="1" applyAlignment="1">
      <alignment horizontal="center" vertical="center" wrapText="1"/>
    </xf>
    <xf numFmtId="0" fontId="14" fillId="0" borderId="32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left" vertical="top" textRotation="90" wrapText="1"/>
    </xf>
    <xf numFmtId="0" fontId="3" fillId="0" borderId="0" xfId="4" applyFont="1"/>
    <xf numFmtId="166" fontId="5" fillId="0" borderId="38" xfId="4" applyNumberFormat="1" applyBorder="1"/>
    <xf numFmtId="0" fontId="5" fillId="0" borderId="30" xfId="4" applyBorder="1"/>
    <xf numFmtId="0" fontId="5" fillId="0" borderId="29" xfId="4" applyBorder="1"/>
    <xf numFmtId="0" fontId="5" fillId="0" borderId="0" xfId="4" applyAlignment="1">
      <alignment textRotation="90"/>
    </xf>
    <xf numFmtId="0" fontId="5" fillId="0" borderId="29" xfId="4" applyBorder="1" applyAlignment="1">
      <alignment textRotation="90"/>
    </xf>
    <xf numFmtId="0" fontId="5" fillId="0" borderId="38" xfId="4" applyBorder="1" applyAlignment="1">
      <alignment textRotation="90"/>
    </xf>
    <xf numFmtId="0" fontId="5" fillId="0" borderId="1" xfId="4" applyBorder="1" applyAlignment="1">
      <alignment textRotation="90"/>
    </xf>
    <xf numFmtId="0" fontId="7" fillId="0" borderId="10" xfId="4" applyFont="1" applyBorder="1" applyAlignment="1">
      <alignment textRotation="90"/>
    </xf>
    <xf numFmtId="166" fontId="7" fillId="0" borderId="10" xfId="4" applyNumberFormat="1" applyFont="1" applyBorder="1"/>
    <xf numFmtId="166" fontId="7" fillId="0" borderId="13" xfId="4" applyNumberFormat="1" applyFont="1" applyBorder="1"/>
    <xf numFmtId="0" fontId="7" fillId="0" borderId="28" xfId="4" applyFont="1" applyBorder="1"/>
    <xf numFmtId="166" fontId="7" fillId="0" borderId="11" xfId="4" applyNumberFormat="1" applyFont="1" applyBorder="1"/>
    <xf numFmtId="166" fontId="7" fillId="0" borderId="12" xfId="4" applyNumberFormat="1" applyFont="1" applyBorder="1"/>
    <xf numFmtId="0" fontId="5" fillId="0" borderId="14" xfId="4" applyBorder="1"/>
    <xf numFmtId="0" fontId="5" fillId="0" borderId="14" xfId="4" applyFill="1" applyBorder="1" applyAlignment="1">
      <alignment horizontal="center" wrapText="1"/>
    </xf>
    <xf numFmtId="0" fontId="5" fillId="0" borderId="14" xfId="4" applyBorder="1" applyAlignment="1">
      <alignment horizontal="center" wrapText="1"/>
    </xf>
    <xf numFmtId="0" fontId="9" fillId="0" borderId="43" xfId="5" applyBorder="1" applyAlignment="1">
      <alignment vertical="center" textRotation="90" wrapText="1"/>
    </xf>
    <xf numFmtId="0" fontId="15" fillId="0" borderId="38" xfId="5" applyFont="1" applyBorder="1" applyAlignment="1">
      <alignment horizontal="center" textRotation="90" wrapText="1"/>
    </xf>
    <xf numFmtId="0" fontId="15" fillId="0" borderId="10" xfId="5" applyFont="1" applyBorder="1" applyAlignment="1">
      <alignment horizontal="center" textRotation="90" wrapText="1"/>
    </xf>
    <xf numFmtId="0" fontId="15" fillId="0" borderId="4" xfId="5" applyFont="1" applyBorder="1" applyAlignment="1">
      <alignment horizontal="left" vertical="top" textRotation="90" wrapText="1"/>
    </xf>
    <xf numFmtId="0" fontId="15" fillId="0" borderId="2" xfId="5" applyFont="1" applyBorder="1" applyAlignment="1">
      <alignment horizontal="left" vertical="top" textRotation="90" wrapText="1"/>
    </xf>
    <xf numFmtId="0" fontId="15" fillId="0" borderId="37" xfId="5" applyFont="1" applyBorder="1" applyAlignment="1">
      <alignment horizontal="left" vertical="top" textRotation="90" wrapText="1"/>
    </xf>
    <xf numFmtId="0" fontId="15" fillId="0" borderId="8" xfId="5" applyFont="1" applyBorder="1" applyAlignment="1">
      <alignment horizontal="left" vertical="top" textRotation="90" wrapText="1"/>
    </xf>
    <xf numFmtId="0" fontId="15" fillId="0" borderId="9" xfId="5" applyFont="1" applyBorder="1" applyAlignment="1">
      <alignment horizontal="left" vertical="top" textRotation="90" wrapText="1"/>
    </xf>
    <xf numFmtId="168" fontId="26" fillId="0" borderId="66" xfId="10" applyNumberFormat="1" applyFont="1" applyFill="1" applyBorder="1" applyAlignment="1" applyProtection="1">
      <alignment horizontal="right" vertical="center"/>
      <protection locked="0"/>
    </xf>
    <xf numFmtId="168" fontId="26" fillId="0" borderId="67" xfId="10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wrapText="1"/>
    </xf>
    <xf numFmtId="0" fontId="0" fillId="0" borderId="62" xfId="0" applyBorder="1"/>
    <xf numFmtId="166" fontId="0" fillId="0" borderId="62" xfId="0" applyNumberFormat="1" applyBorder="1"/>
    <xf numFmtId="0" fontId="0" fillId="0" borderId="63" xfId="0" applyBorder="1"/>
    <xf numFmtId="49" fontId="24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64" xfId="0" applyNumberFormat="1" applyFont="1" applyFill="1" applyBorder="1" applyAlignment="1" applyProtection="1">
      <alignment horizontal="left" vertical="center"/>
      <protection locked="0"/>
    </xf>
    <xf numFmtId="49" fontId="25" fillId="0" borderId="65" xfId="0" applyNumberFormat="1" applyFont="1" applyFill="1" applyBorder="1" applyAlignment="1" applyProtection="1">
      <alignment horizontal="left" vertical="center"/>
      <protection locked="0"/>
    </xf>
    <xf numFmtId="49" fontId="25" fillId="0" borderId="65" xfId="0" applyNumberFormat="1" applyFont="1" applyFill="1" applyBorder="1" applyAlignment="1" applyProtection="1">
      <alignment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7"/>
    <xf numFmtId="0" fontId="14" fillId="7" borderId="0" xfId="7" applyFont="1" applyFill="1" applyBorder="1" applyAlignment="1">
      <alignment horizontal="center" vertical="center"/>
    </xf>
    <xf numFmtId="0" fontId="23" fillId="7" borderId="0" xfId="7" applyFont="1" applyFill="1" applyBorder="1" applyAlignment="1">
      <alignment horizontal="center" wrapText="1"/>
    </xf>
    <xf numFmtId="0" fontId="23" fillId="7" borderId="0" xfId="7" applyFont="1" applyFill="1" applyBorder="1" applyAlignment="1">
      <alignment horizontal="left" vertical="top" wrapText="1"/>
    </xf>
    <xf numFmtId="164" fontId="23" fillId="7" borderId="0" xfId="7" applyNumberFormat="1" applyFont="1" applyFill="1" applyBorder="1" applyAlignment="1">
      <alignment horizontal="right" vertical="center"/>
    </xf>
    <xf numFmtId="165" fontId="23" fillId="7" borderId="0" xfId="7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ill="1"/>
    <xf numFmtId="0" fontId="0" fillId="0" borderId="0" xfId="0" applyBorder="1"/>
    <xf numFmtId="0" fontId="0" fillId="0" borderId="0" xfId="0" applyNumberFormat="1" applyFill="1" applyBorder="1"/>
    <xf numFmtId="0" fontId="25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10" applyNumberFormat="1" applyFont="1" applyFill="1" applyBorder="1" applyAlignment="1" applyProtection="1">
      <alignment horizontal="right" vertical="center"/>
      <protection locked="0"/>
    </xf>
    <xf numFmtId="164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164" fontId="25" fillId="0" borderId="0" xfId="0" applyNumberFormat="1" applyFont="1" applyFill="1" applyBorder="1" applyAlignment="1" applyProtection="1">
      <alignment vertical="center"/>
      <protection locked="0"/>
    </xf>
    <xf numFmtId="168" fontId="26" fillId="0" borderId="0" xfId="10" applyNumberFormat="1" applyFont="1" applyFill="1" applyBorder="1" applyAlignment="1" applyProtection="1">
      <alignment horizontal="right" vertical="center"/>
      <protection locked="0"/>
    </xf>
    <xf numFmtId="0" fontId="2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6" xfId="0" applyBorder="1" applyAlignment="1">
      <alignment wrapText="1"/>
    </xf>
    <xf numFmtId="164" fontId="23" fillId="7" borderId="62" xfId="9" applyNumberFormat="1" applyFont="1" applyFill="1" applyBorder="1" applyAlignment="1">
      <alignment horizontal="right" vertical="center"/>
    </xf>
    <xf numFmtId="0" fontId="24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5" xfId="0" applyNumberFormat="1" applyFont="1" applyFill="1" applyBorder="1" applyAlignment="1" applyProtection="1">
      <alignment horizontal="left" vertical="center"/>
      <protection locked="0"/>
    </xf>
    <xf numFmtId="166" fontId="0" fillId="0" borderId="70" xfId="0" applyNumberFormat="1" applyFill="1" applyBorder="1"/>
    <xf numFmtId="0" fontId="25" fillId="0" borderId="71" xfId="0" applyNumberFormat="1" applyFont="1" applyFill="1" applyBorder="1" applyAlignment="1" applyProtection="1">
      <alignment horizontal="left" vertical="center"/>
      <protection locked="0"/>
    </xf>
    <xf numFmtId="0" fontId="25" fillId="0" borderId="72" xfId="0" applyNumberFormat="1" applyFont="1" applyFill="1" applyBorder="1" applyAlignment="1" applyProtection="1">
      <alignment horizontal="left" vertical="center"/>
      <protection locked="0"/>
    </xf>
    <xf numFmtId="0" fontId="26" fillId="0" borderId="72" xfId="10" applyNumberFormat="1" applyFont="1" applyFill="1" applyBorder="1" applyAlignment="1" applyProtection="1">
      <alignment horizontal="right" vertical="center"/>
      <protection locked="0"/>
    </xf>
    <xf numFmtId="164" fontId="25" fillId="0" borderId="72" xfId="0" applyNumberFormat="1" applyFont="1" applyFill="1" applyBorder="1" applyAlignment="1" applyProtection="1">
      <alignment horizontal="right" vertical="center"/>
      <protection locked="0"/>
    </xf>
    <xf numFmtId="166" fontId="0" fillId="0" borderId="73" xfId="0" applyNumberFormat="1" applyFill="1" applyBorder="1"/>
    <xf numFmtId="0" fontId="7" fillId="0" borderId="0" xfId="0" applyFont="1"/>
    <xf numFmtId="0" fontId="7" fillId="0" borderId="0" xfId="0" applyFont="1" applyBorder="1"/>
    <xf numFmtId="0" fontId="13" fillId="0" borderId="75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/>
    </xf>
    <xf numFmtId="0" fontId="13" fillId="0" borderId="74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/>
    </xf>
    <xf numFmtId="0" fontId="13" fillId="0" borderId="78" xfId="0" applyFont="1" applyFill="1" applyBorder="1"/>
    <xf numFmtId="0" fontId="13" fillId="0" borderId="38" xfId="0" applyFont="1" applyFill="1" applyBorder="1"/>
    <xf numFmtId="0" fontId="13" fillId="0" borderId="11" xfId="0" applyFont="1" applyFill="1" applyBorder="1"/>
    <xf numFmtId="0" fontId="13" fillId="0" borderId="79" xfId="0" applyFont="1" applyFill="1" applyBorder="1"/>
    <xf numFmtId="0" fontId="13" fillId="0" borderId="37" xfId="0" applyFont="1" applyFill="1" applyBorder="1"/>
    <xf numFmtId="0" fontId="5" fillId="0" borderId="0" xfId="4" applyFill="1"/>
    <xf numFmtId="0" fontId="2" fillId="0" borderId="14" xfId="4" applyFont="1" applyBorder="1" applyAlignment="1">
      <alignment wrapText="1"/>
    </xf>
    <xf numFmtId="0" fontId="2" fillId="0" borderId="0" xfId="4" applyFont="1"/>
    <xf numFmtId="0" fontId="16" fillId="0" borderId="0" xfId="4" applyFont="1" applyBorder="1" applyAlignment="1">
      <alignment horizontal="center" vertical="top" wrapText="1"/>
    </xf>
    <xf numFmtId="0" fontId="1" fillId="0" borderId="1" xfId="4" applyFont="1" applyBorder="1" applyAlignment="1">
      <alignment textRotation="90"/>
    </xf>
    <xf numFmtId="166" fontId="5" fillId="0" borderId="2" xfId="4" applyNumberFormat="1" applyBorder="1"/>
    <xf numFmtId="166" fontId="7" fillId="0" borderId="45" xfId="4" applyNumberFormat="1" applyFont="1" applyBorder="1"/>
    <xf numFmtId="0" fontId="10" fillId="3" borderId="0" xfId="0" applyFont="1" applyFill="1" applyBorder="1" applyAlignment="1">
      <alignment horizontal="left" vertical="center"/>
    </xf>
    <xf numFmtId="0" fontId="14" fillId="7" borderId="0" xfId="7" applyFont="1" applyFill="1" applyBorder="1" applyAlignment="1">
      <alignment horizontal="center" vertical="center" wrapText="1"/>
    </xf>
    <xf numFmtId="0" fontId="14" fillId="7" borderId="0" xfId="7" applyFont="1" applyFill="1" applyBorder="1" applyAlignment="1">
      <alignment horizontal="center" vertical="center"/>
    </xf>
    <xf numFmtId="0" fontId="23" fillId="7" borderId="0" xfId="7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0" borderId="37" xfId="4" applyFont="1" applyBorder="1" applyAlignment="1">
      <alignment horizontal="center"/>
    </xf>
    <xf numFmtId="0" fontId="5" fillId="0" borderId="8" xfId="4" applyBorder="1" applyAlignment="1">
      <alignment horizontal="center"/>
    </xf>
    <xf numFmtId="0" fontId="5" fillId="0" borderId="77" xfId="4" applyBorder="1" applyAlignment="1">
      <alignment horizontal="center"/>
    </xf>
    <xf numFmtId="0" fontId="5" fillId="0" borderId="9" xfId="4" applyBorder="1" applyAlignment="1">
      <alignment horizontal="center"/>
    </xf>
    <xf numFmtId="0" fontId="3" fillId="0" borderId="39" xfId="4" applyFont="1" applyBorder="1" applyAlignment="1">
      <alignment horizontal="center"/>
    </xf>
    <xf numFmtId="0" fontId="5" fillId="0" borderId="40" xfId="4" applyBorder="1" applyAlignment="1">
      <alignment horizontal="center"/>
    </xf>
    <xf numFmtId="0" fontId="5" fillId="0" borderId="41" xfId="4" applyBorder="1" applyAlignment="1">
      <alignment horizontal="center"/>
    </xf>
    <xf numFmtId="0" fontId="16" fillId="0" borderId="0" xfId="4" applyFont="1" applyBorder="1" applyAlignment="1">
      <alignment horizontal="center" vertical="top" wrapText="1"/>
    </xf>
    <xf numFmtId="0" fontId="14" fillId="0" borderId="39" xfId="5" applyFont="1" applyBorder="1" applyAlignment="1">
      <alignment horizontal="center" vertical="center" wrapText="1"/>
    </xf>
    <xf numFmtId="0" fontId="14" fillId="0" borderId="40" xfId="5" applyFont="1" applyBorder="1" applyAlignment="1">
      <alignment horizontal="center" vertical="center" wrapText="1"/>
    </xf>
    <xf numFmtId="0" fontId="14" fillId="0" borderId="41" xfId="5" applyFont="1" applyBorder="1" applyAlignment="1">
      <alignment horizontal="center" vertical="center" wrapText="1"/>
    </xf>
    <xf numFmtId="0" fontId="14" fillId="0" borderId="46" xfId="5" applyFont="1" applyBorder="1" applyAlignment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0" fontId="16" fillId="0" borderId="35" xfId="4" applyFont="1" applyBorder="1" applyAlignment="1">
      <alignment horizontal="center" vertical="top" wrapText="1"/>
    </xf>
    <xf numFmtId="0" fontId="14" fillId="0" borderId="32" xfId="5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14" fontId="15" fillId="0" borderId="2" xfId="6" applyNumberFormat="1" applyFont="1" applyBorder="1" applyAlignment="1">
      <alignment horizontal="center" wrapText="1"/>
    </xf>
    <xf numFmtId="0" fontId="15" fillId="0" borderId="4" xfId="6" applyFont="1" applyBorder="1" applyAlignment="1">
      <alignment horizontal="center" wrapText="1"/>
    </xf>
    <xf numFmtId="0" fontId="15" fillId="0" borderId="33" xfId="6" applyFont="1" applyBorder="1" applyAlignment="1">
      <alignment horizontal="center" vertical="center" wrapText="1"/>
    </xf>
    <xf numFmtId="0" fontId="15" fillId="0" borderId="36" xfId="6" applyFont="1" applyBorder="1" applyAlignment="1">
      <alignment horizontal="center" vertical="center" wrapText="1"/>
    </xf>
    <xf numFmtId="0" fontId="15" fillId="0" borderId="14" xfId="6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4" fontId="15" fillId="0" borderId="3" xfId="6" applyNumberFormat="1" applyFont="1" applyBorder="1" applyAlignment="1">
      <alignment horizontal="center" wrapText="1"/>
    </xf>
  </cellXfs>
  <cellStyles count="11">
    <cellStyle name="Finanční0" xfId="2"/>
    <cellStyle name="normální" xfId="0" builtinId="0"/>
    <cellStyle name="Normální 2" xfId="1"/>
    <cellStyle name="Normální 3" xfId="3"/>
    <cellStyle name="normální 4" xfId="4"/>
    <cellStyle name="normální 5" xfId="8"/>
    <cellStyle name="normální_III.1.1" xfId="7"/>
    <cellStyle name="normální_List1" xfId="5"/>
    <cellStyle name="normální_List1 2" xfId="9"/>
    <cellStyle name="normální_List6" xfId="10"/>
    <cellStyle name="normální_rekvalifikace" xfId="6"/>
  </cellStyles>
  <dxfs count="1">
    <dxf>
      <fill>
        <patternFill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0809.439158680558" createdVersion="3" refreshedVersion="3" minRefreshableVersion="3" recordCount="56">
  <cacheSource type="worksheet">
    <worksheetSource ref="B10:F66" sheet="III.1.d1"/>
  </cacheSource>
  <cacheFields count="5">
    <cacheField name="Kraj" numFmtId="0">
      <sharedItems containsBlank="1" count="15">
        <s v="Praha"/>
        <s v="Středočeský kraj"/>
        <s v="Jihočeský kraj"/>
        <s v="Plzeňský kraj"/>
        <s v="Karlovarský kraj"/>
        <s v="Ústecký kraj"/>
        <s v="Liberecký kraj"/>
        <s v="Královéhradecký kraj"/>
        <s v="Pardubický kraj"/>
        <s v="Vysočina"/>
        <s v="Jihomoravský kraj"/>
        <s v="Olomoucký kraj"/>
        <s v="Zlínský kraj"/>
        <s v="Moravskoslezský kraj"/>
        <m u="1"/>
      </sharedItems>
    </cacheField>
    <cacheField name="Druh vzdělávání" numFmtId="0">
      <sharedItems count="4">
        <s v="Střední vzdělání"/>
        <s v="Střední vzdělání s výučním listem"/>
        <s v="Střední vzdělání s maturitní zkouškou"/>
        <s v="Nástavbové studium"/>
      </sharedItems>
      <fieldGroup par="4"/>
    </cacheField>
    <cacheField name="Počet škol" numFmtId="0">
      <sharedItems containsMixedTypes="1" containsNumber="1" containsInteger="1" minValue="1" maxValue="4"/>
    </cacheField>
    <cacheField name="Celková kapacita" numFmtId="0">
      <sharedItems containsMixedTypes="1" containsNumber="1" containsInteger="1" minValue="15" maxValue="270" count="15">
        <s v="-"/>
        <n v="60"/>
        <n v="88"/>
        <n v="15"/>
        <n v="210"/>
        <n v="90"/>
        <n v="120"/>
        <n v="30"/>
        <n v="50"/>
        <n v="24"/>
        <n v="150"/>
        <n v="208"/>
        <n v="152"/>
        <n v="20"/>
        <n v="270"/>
      </sharedItems>
    </cacheField>
    <cacheField name="Druh vzdělávání2" numFmtId="0" databaseField="0">
      <fieldGroup base="1">
        <discretePr count="4">
          <x v="1"/>
          <x v="1"/>
          <x v="0"/>
          <x v="0"/>
        </discretePr>
        <groupItems count="2">
          <s v="Skupina1"/>
          <s v="Skupina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s v="-"/>
    <x v="0"/>
  </r>
  <r>
    <x v="0"/>
    <x v="1"/>
    <s v="-"/>
    <x v="0"/>
  </r>
  <r>
    <x v="0"/>
    <x v="2"/>
    <n v="1"/>
    <x v="1"/>
  </r>
  <r>
    <x v="0"/>
    <x v="3"/>
    <n v="2"/>
    <x v="2"/>
  </r>
  <r>
    <x v="1"/>
    <x v="0"/>
    <s v="-"/>
    <x v="0"/>
  </r>
  <r>
    <x v="1"/>
    <x v="1"/>
    <s v="-"/>
    <x v="0"/>
  </r>
  <r>
    <x v="1"/>
    <x v="2"/>
    <n v="1"/>
    <x v="3"/>
  </r>
  <r>
    <x v="1"/>
    <x v="3"/>
    <n v="3"/>
    <x v="4"/>
  </r>
  <r>
    <x v="2"/>
    <x v="0"/>
    <s v="-"/>
    <x v="0"/>
  </r>
  <r>
    <x v="2"/>
    <x v="1"/>
    <n v="1"/>
    <x v="3"/>
  </r>
  <r>
    <x v="2"/>
    <x v="2"/>
    <s v="-"/>
    <x v="0"/>
  </r>
  <r>
    <x v="2"/>
    <x v="3"/>
    <n v="2"/>
    <x v="5"/>
  </r>
  <r>
    <x v="3"/>
    <x v="0"/>
    <s v="-"/>
    <x v="0"/>
  </r>
  <r>
    <x v="3"/>
    <x v="1"/>
    <s v="-"/>
    <x v="0"/>
  </r>
  <r>
    <x v="3"/>
    <x v="2"/>
    <s v="-"/>
    <x v="0"/>
  </r>
  <r>
    <x v="3"/>
    <x v="3"/>
    <n v="1"/>
    <x v="6"/>
  </r>
  <r>
    <x v="4"/>
    <x v="0"/>
    <s v="-"/>
    <x v="0"/>
  </r>
  <r>
    <x v="4"/>
    <x v="1"/>
    <s v="-"/>
    <x v="0"/>
  </r>
  <r>
    <x v="4"/>
    <x v="2"/>
    <n v="1"/>
    <x v="7"/>
  </r>
  <r>
    <x v="4"/>
    <x v="3"/>
    <n v="2"/>
    <x v="8"/>
  </r>
  <r>
    <x v="5"/>
    <x v="0"/>
    <s v="-"/>
    <x v="0"/>
  </r>
  <r>
    <x v="5"/>
    <x v="1"/>
    <n v="1"/>
    <x v="9"/>
  </r>
  <r>
    <x v="5"/>
    <x v="2"/>
    <n v="1"/>
    <x v="9"/>
  </r>
  <r>
    <x v="5"/>
    <x v="3"/>
    <n v="4"/>
    <x v="10"/>
  </r>
  <r>
    <x v="6"/>
    <x v="0"/>
    <s v="-"/>
    <x v="0"/>
  </r>
  <r>
    <x v="6"/>
    <x v="1"/>
    <s v="-"/>
    <x v="0"/>
  </r>
  <r>
    <x v="6"/>
    <x v="2"/>
    <s v="-"/>
    <x v="0"/>
  </r>
  <r>
    <x v="6"/>
    <x v="3"/>
    <n v="1"/>
    <x v="7"/>
  </r>
  <r>
    <x v="7"/>
    <x v="0"/>
    <s v="-"/>
    <x v="0"/>
  </r>
  <r>
    <x v="7"/>
    <x v="1"/>
    <n v="1"/>
    <x v="3"/>
  </r>
  <r>
    <x v="7"/>
    <x v="2"/>
    <s v="-"/>
    <x v="0"/>
  </r>
  <r>
    <x v="7"/>
    <x v="3"/>
    <n v="3"/>
    <x v="10"/>
  </r>
  <r>
    <x v="8"/>
    <x v="0"/>
    <s v="-"/>
    <x v="0"/>
  </r>
  <r>
    <x v="8"/>
    <x v="1"/>
    <n v="1"/>
    <x v="7"/>
  </r>
  <r>
    <x v="8"/>
    <x v="2"/>
    <s v="-"/>
    <x v="0"/>
  </r>
  <r>
    <x v="8"/>
    <x v="3"/>
    <n v="2"/>
    <x v="6"/>
  </r>
  <r>
    <x v="9"/>
    <x v="0"/>
    <s v="-"/>
    <x v="0"/>
  </r>
  <r>
    <x v="9"/>
    <x v="1"/>
    <s v="-"/>
    <x v="0"/>
  </r>
  <r>
    <x v="9"/>
    <x v="2"/>
    <s v="-"/>
    <x v="0"/>
  </r>
  <r>
    <x v="9"/>
    <x v="3"/>
    <n v="3"/>
    <x v="6"/>
  </r>
  <r>
    <x v="10"/>
    <x v="0"/>
    <s v="-"/>
    <x v="0"/>
  </r>
  <r>
    <x v="10"/>
    <x v="1"/>
    <n v="2"/>
    <x v="8"/>
  </r>
  <r>
    <x v="10"/>
    <x v="2"/>
    <s v="-"/>
    <x v="0"/>
  </r>
  <r>
    <x v="10"/>
    <x v="3"/>
    <n v="4"/>
    <x v="11"/>
  </r>
  <r>
    <x v="11"/>
    <x v="0"/>
    <s v="-"/>
    <x v="0"/>
  </r>
  <r>
    <x v="11"/>
    <x v="1"/>
    <s v="-"/>
    <x v="0"/>
  </r>
  <r>
    <x v="11"/>
    <x v="2"/>
    <s v="-"/>
    <x v="0"/>
  </r>
  <r>
    <x v="11"/>
    <x v="3"/>
    <n v="3"/>
    <x v="12"/>
  </r>
  <r>
    <x v="12"/>
    <x v="0"/>
    <s v="-"/>
    <x v="0"/>
  </r>
  <r>
    <x v="12"/>
    <x v="1"/>
    <n v="1"/>
    <x v="13"/>
  </r>
  <r>
    <x v="12"/>
    <x v="2"/>
    <s v="-"/>
    <x v="0"/>
  </r>
  <r>
    <x v="12"/>
    <x v="3"/>
    <n v="2"/>
    <x v="5"/>
  </r>
  <r>
    <x v="13"/>
    <x v="0"/>
    <s v="-"/>
    <x v="0"/>
  </r>
  <r>
    <x v="13"/>
    <x v="1"/>
    <n v="1"/>
    <x v="9"/>
  </r>
  <r>
    <x v="13"/>
    <x v="2"/>
    <s v="-"/>
    <x v="0"/>
  </r>
  <r>
    <x v="13"/>
    <x v="3"/>
    <n v="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rowHeaderCaption="Kraj a stupeň">
  <location ref="A10:B53" firstHeaderRow="1" firstDataRow="1" firstDataCol="1"/>
  <pivotFields count="5">
    <pivotField axis="axisRow" showAll="0">
      <items count="16">
        <item x="2"/>
        <item x="10"/>
        <item x="4"/>
        <item x="7"/>
        <item x="6"/>
        <item x="13"/>
        <item x="11"/>
        <item x="8"/>
        <item x="3"/>
        <item x="0"/>
        <item x="1"/>
        <item x="5"/>
        <item x="9"/>
        <item x="12"/>
        <item m="1" x="14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showAll="0"/>
    <pivotField dataField="1" showAll="0">
      <items count="16">
        <item x="3"/>
        <item x="13"/>
        <item x="9"/>
        <item x="7"/>
        <item x="8"/>
        <item x="1"/>
        <item x="2"/>
        <item x="5"/>
        <item x="6"/>
        <item x="10"/>
        <item x="12"/>
        <item x="11"/>
        <item x="4"/>
        <item x="14"/>
        <item x="0"/>
        <item t="default"/>
      </items>
    </pivotField>
    <pivotField axis="axisRow" showAll="0" defaultSubtotal="0">
      <items count="2">
        <item n="S maturitou" sd="0" x="0"/>
        <item n="Bez maturity" sd="0" x="1"/>
      </items>
    </pivotField>
  </pivotFields>
  <rowFields count="3">
    <field x="0"/>
    <field x="4"/>
    <field x="1"/>
  </rowFields>
  <rowItems count="4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 t="grand">
      <x/>
    </i>
  </rowItems>
  <colItems count="1">
    <i/>
  </colItems>
  <dataFields count="1">
    <dataField name="Kapacita" fld="3" baseField="0" baseItem="0"/>
  </dataFields>
  <formats count="1">
    <format dxfId="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53"/>
  <sheetViews>
    <sheetView showGridLines="0" workbookViewId="0">
      <selection activeCell="E8" sqref="E8"/>
    </sheetView>
  </sheetViews>
  <sheetFormatPr defaultRowHeight="15"/>
  <cols>
    <col min="1" max="1" width="18.28515625" customWidth="1"/>
    <col min="2" max="2" width="26.42578125" customWidth="1"/>
    <col min="3" max="3" width="17.28515625" customWidth="1"/>
    <col min="4" max="4" width="10.42578125" customWidth="1"/>
    <col min="6" max="6" width="21.85546875" customWidth="1"/>
    <col min="7" max="7" width="23.85546875" customWidth="1"/>
    <col min="10" max="10" width="13.42578125" customWidth="1"/>
  </cols>
  <sheetData>
    <row r="1" spans="1:14" ht="18.75">
      <c r="A1" s="2" t="s">
        <v>119</v>
      </c>
      <c r="B1" s="263" t="s">
        <v>329</v>
      </c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3" spans="1:14">
      <c r="A3" s="266" t="s">
        <v>0</v>
      </c>
      <c r="B3" s="266"/>
      <c r="C3" s="266"/>
      <c r="D3" s="266"/>
      <c r="E3" s="266"/>
      <c r="F3" s="266"/>
      <c r="G3" s="266"/>
      <c r="H3" s="1"/>
    </row>
    <row r="6" spans="1:14">
      <c r="A6" s="238" t="s">
        <v>392</v>
      </c>
      <c r="B6" s="7"/>
      <c r="G6" s="238" t="s">
        <v>393</v>
      </c>
    </row>
    <row r="7" spans="1:14">
      <c r="A7" s="6" t="s">
        <v>95</v>
      </c>
      <c r="B7" s="7" t="s">
        <v>3</v>
      </c>
      <c r="C7" t="s">
        <v>97</v>
      </c>
      <c r="F7" s="214"/>
      <c r="G7" s="214"/>
      <c r="H7" s="214"/>
      <c r="I7" s="214"/>
      <c r="J7" s="214"/>
      <c r="K7" s="214"/>
    </row>
    <row r="8" spans="1:14">
      <c r="B8" s="7" t="s">
        <v>120</v>
      </c>
      <c r="F8" s="214"/>
      <c r="G8" s="214"/>
      <c r="H8" s="214"/>
      <c r="I8" s="214"/>
      <c r="J8" s="214"/>
      <c r="K8" s="214"/>
    </row>
    <row r="9" spans="1:14" ht="15.75" thickBot="1">
      <c r="F9" s="214"/>
      <c r="G9" s="239">
        <v>2010</v>
      </c>
      <c r="H9" s="215"/>
      <c r="I9" s="215"/>
      <c r="J9" s="215"/>
      <c r="K9" s="215"/>
    </row>
    <row r="10" spans="1:14" ht="60">
      <c r="A10" s="7" t="s">
        <v>373</v>
      </c>
      <c r="B10" s="7" t="s">
        <v>309</v>
      </c>
      <c r="C10" s="225" t="s">
        <v>374</v>
      </c>
      <c r="D10" s="197" t="s">
        <v>375</v>
      </c>
      <c r="F10" s="214"/>
      <c r="G10" s="227" t="s">
        <v>376</v>
      </c>
      <c r="H10" s="228"/>
      <c r="I10" s="228" t="s">
        <v>386</v>
      </c>
      <c r="J10" s="229" t="s">
        <v>374</v>
      </c>
      <c r="K10" s="230" t="s">
        <v>387</v>
      </c>
      <c r="N10" s="206"/>
    </row>
    <row r="11" spans="1:14">
      <c r="A11" s="223" t="s">
        <v>106</v>
      </c>
      <c r="B11" s="213">
        <v>105</v>
      </c>
      <c r="C11" s="226"/>
      <c r="D11" s="198"/>
      <c r="F11" s="214"/>
      <c r="G11" s="231" t="s">
        <v>377</v>
      </c>
      <c r="H11" s="216"/>
      <c r="I11" s="217">
        <v>1457</v>
      </c>
      <c r="J11" s="218">
        <v>74166.465501500003</v>
      </c>
      <c r="K11" s="232">
        <f>I11/J11*1000</f>
        <v>19.644997104122918</v>
      </c>
      <c r="N11" s="206"/>
    </row>
    <row r="12" spans="1:14" ht="15.75" customHeight="1">
      <c r="A12" s="224" t="s">
        <v>371</v>
      </c>
      <c r="B12" s="213">
        <v>90</v>
      </c>
      <c r="C12" s="226">
        <v>10624.615252199997</v>
      </c>
      <c r="D12" s="199">
        <f>GETPIVOTDATA("Celková kapacita",$A$10,"Kraj","Jihočeský kraj","Druh vzdělávání2","S maturitou")/C12*1000</f>
        <v>8.4708949795959967</v>
      </c>
      <c r="F12" s="214"/>
      <c r="G12" s="231" t="s">
        <v>378</v>
      </c>
      <c r="H12" s="219"/>
      <c r="I12" s="217">
        <v>6148</v>
      </c>
      <c r="J12" s="220">
        <v>218396.48293679947</v>
      </c>
      <c r="K12" s="232">
        <f t="shared" ref="K12:K16" si="0">I12/J12*1000</f>
        <v>28.150636481536818</v>
      </c>
      <c r="N12" s="206"/>
    </row>
    <row r="13" spans="1:14">
      <c r="A13" s="224" t="s">
        <v>372</v>
      </c>
      <c r="B13" s="213">
        <v>15</v>
      </c>
      <c r="C13" s="226">
        <v>7888.767820600001</v>
      </c>
      <c r="D13" s="199">
        <f>GETPIVOTDATA("Celková kapacita",$A$10,"Kraj","Jihočeský kraj","Druh vzdělávání2","S maturitou")/C13*1000</f>
        <v>11.40862578880599</v>
      </c>
      <c r="F13" s="214"/>
      <c r="G13" s="231" t="s">
        <v>379</v>
      </c>
      <c r="H13" s="219"/>
      <c r="I13" s="217">
        <v>1683</v>
      </c>
      <c r="J13" s="220">
        <v>45458.080435399956</v>
      </c>
      <c r="K13" s="232">
        <f t="shared" si="0"/>
        <v>37.023120727495197</v>
      </c>
      <c r="N13" s="206"/>
    </row>
    <row r="14" spans="1:14">
      <c r="A14" s="223" t="s">
        <v>114</v>
      </c>
      <c r="B14" s="213">
        <v>258</v>
      </c>
      <c r="C14" s="226"/>
      <c r="D14" s="198"/>
      <c r="F14" s="214"/>
      <c r="G14" s="231" t="s">
        <v>380</v>
      </c>
      <c r="H14" s="216"/>
      <c r="I14" s="217">
        <v>1141</v>
      </c>
      <c r="J14" s="218">
        <v>90457.432282599941</v>
      </c>
      <c r="K14" s="232">
        <f t="shared" si="0"/>
        <v>12.613667790562285</v>
      </c>
      <c r="N14" s="206"/>
    </row>
    <row r="15" spans="1:14">
      <c r="A15" s="224" t="s">
        <v>371</v>
      </c>
      <c r="B15" s="213">
        <v>208</v>
      </c>
      <c r="C15" s="226">
        <v>20149.442276000005</v>
      </c>
      <c r="D15" s="199">
        <f t="shared" ref="D15:D16" si="1">GETPIVOTDATA("Celková kapacita",$A$10,"Kraj","Jihočeský kraj","Druh vzdělávání2","S maturitou")/C15*1000</f>
        <v>4.466624870664484</v>
      </c>
      <c r="F15" s="214"/>
      <c r="G15" s="231" t="s">
        <v>391</v>
      </c>
      <c r="H15" s="216"/>
      <c r="I15" s="221">
        <v>16846</v>
      </c>
      <c r="J15" s="218">
        <v>295239.89834869956</v>
      </c>
      <c r="K15" s="232">
        <f t="shared" si="0"/>
        <v>57.058683782988105</v>
      </c>
      <c r="N15" s="206"/>
    </row>
    <row r="16" spans="1:14" ht="15.75" thickBot="1">
      <c r="A16" s="224" t="s">
        <v>372</v>
      </c>
      <c r="B16" s="213">
        <v>50</v>
      </c>
      <c r="C16" s="226">
        <v>17682.302069999998</v>
      </c>
      <c r="D16" s="199">
        <f t="shared" si="1"/>
        <v>5.0898350024624373</v>
      </c>
      <c r="F16" s="214"/>
      <c r="G16" s="233" t="s">
        <v>384</v>
      </c>
      <c r="H16" s="234"/>
      <c r="I16" s="235">
        <v>6548</v>
      </c>
      <c r="J16" s="236">
        <v>130223.36583460013</v>
      </c>
      <c r="K16" s="237">
        <f t="shared" si="0"/>
        <v>50.282834866338611</v>
      </c>
      <c r="N16" s="206"/>
    </row>
    <row r="17" spans="1:14">
      <c r="A17" s="223" t="s">
        <v>108</v>
      </c>
      <c r="B17" s="213">
        <v>80</v>
      </c>
      <c r="C17" s="226"/>
      <c r="D17" s="198"/>
      <c r="F17" s="214"/>
      <c r="G17" s="216"/>
      <c r="H17" s="216"/>
      <c r="I17" s="217"/>
      <c r="J17" s="222"/>
      <c r="K17" s="215"/>
      <c r="N17" s="206"/>
    </row>
    <row r="18" spans="1:14">
      <c r="A18" s="224" t="s">
        <v>371</v>
      </c>
      <c r="B18" s="213">
        <v>80</v>
      </c>
      <c r="C18" s="226">
        <v>6100.2282105000004</v>
      </c>
      <c r="D18" s="199">
        <f t="shared" ref="D18:D19" si="2">GETPIVOTDATA("Celková kapacita",$A$10,"Kraj","Jihočeský kraj","Druh vzdělávání2","S maturitou")/C18*1000</f>
        <v>14.753546407507798</v>
      </c>
      <c r="F18" s="214"/>
      <c r="G18" s="214"/>
      <c r="H18" s="214"/>
      <c r="I18" s="214"/>
      <c r="J18" s="214"/>
      <c r="K18" s="215"/>
      <c r="N18" s="206"/>
    </row>
    <row r="19" spans="1:14">
      <c r="A19" s="224" t="s">
        <v>372</v>
      </c>
      <c r="B19" s="213">
        <v>0</v>
      </c>
      <c r="C19" s="226">
        <v>4602.7220456000014</v>
      </c>
      <c r="D19" s="199">
        <f t="shared" si="2"/>
        <v>19.55364653966798</v>
      </c>
      <c r="F19" s="214"/>
      <c r="G19" s="216"/>
      <c r="H19" s="216"/>
      <c r="I19" s="217"/>
      <c r="J19" s="222"/>
      <c r="K19" s="215"/>
      <c r="N19" s="206"/>
    </row>
    <row r="20" spans="1:14">
      <c r="A20" s="223" t="s">
        <v>111</v>
      </c>
      <c r="B20" s="213">
        <v>165</v>
      </c>
      <c r="C20" s="226"/>
      <c r="D20" s="198"/>
      <c r="F20" s="214"/>
      <c r="G20" s="214"/>
      <c r="H20" s="214"/>
      <c r="I20" s="214"/>
      <c r="J20" s="214"/>
      <c r="K20" s="214"/>
      <c r="N20" s="206"/>
    </row>
    <row r="21" spans="1:14">
      <c r="A21" s="224" t="s">
        <v>371</v>
      </c>
      <c r="B21" s="213">
        <v>150</v>
      </c>
      <c r="C21" s="226">
        <v>8315.9867659999982</v>
      </c>
      <c r="D21" s="199">
        <f t="shared" ref="D21:D22" si="3">GETPIVOTDATA("Celková kapacita",$A$10,"Kraj","Jihočeský kraj","Druh vzdělávání2","S maturitou")/C21*1000</f>
        <v>10.822528045374719</v>
      </c>
      <c r="N21" s="206"/>
    </row>
    <row r="22" spans="1:14">
      <c r="A22" s="224" t="s">
        <v>372</v>
      </c>
      <c r="B22" s="213">
        <v>15</v>
      </c>
      <c r="C22" s="226">
        <v>8176.2336109999997</v>
      </c>
      <c r="D22" s="199">
        <f t="shared" si="3"/>
        <v>11.007513273460944</v>
      </c>
    </row>
    <row r="23" spans="1:14">
      <c r="A23" s="223" t="s">
        <v>110</v>
      </c>
      <c r="B23" s="213">
        <v>30</v>
      </c>
      <c r="C23" s="226"/>
      <c r="D23" s="198"/>
      <c r="G23" s="260"/>
      <c r="H23" s="261"/>
      <c r="I23" s="261"/>
      <c r="J23" s="261"/>
      <c r="K23" s="261"/>
      <c r="L23" s="261"/>
      <c r="M23" s="206"/>
    </row>
    <row r="24" spans="1:14">
      <c r="A24" s="224" t="s">
        <v>371</v>
      </c>
      <c r="B24" s="213">
        <v>30</v>
      </c>
      <c r="C24" s="226">
        <v>5184.1892380000008</v>
      </c>
      <c r="D24" s="199">
        <f t="shared" ref="D24:D25" si="4">GETPIVOTDATA("Celková kapacita",$A$10,"Kraj","Jihočeský kraj","Druh vzdělávání2","S maturitou")/C24*1000</f>
        <v>17.360477380011872</v>
      </c>
      <c r="G24" s="207"/>
      <c r="H24" s="207"/>
      <c r="I24" s="208"/>
      <c r="J24" s="208"/>
      <c r="K24" s="208"/>
      <c r="L24" s="208"/>
      <c r="M24" s="206"/>
    </row>
    <row r="25" spans="1:14">
      <c r="A25" s="224" t="s">
        <v>372</v>
      </c>
      <c r="B25" s="213">
        <v>0</v>
      </c>
      <c r="C25" s="226">
        <v>4355.0377159999998</v>
      </c>
      <c r="D25" s="199">
        <f t="shared" si="4"/>
        <v>20.665722289694173</v>
      </c>
      <c r="G25" s="262"/>
      <c r="H25" s="209"/>
      <c r="I25" s="210"/>
      <c r="J25" s="211"/>
      <c r="K25" s="211"/>
      <c r="L25" s="211"/>
      <c r="M25" s="206"/>
    </row>
    <row r="26" spans="1:14">
      <c r="A26" s="223" t="s">
        <v>117</v>
      </c>
      <c r="B26" s="213">
        <v>294</v>
      </c>
      <c r="C26" s="226"/>
      <c r="D26" s="198"/>
      <c r="G26" s="261"/>
      <c r="H26" s="209"/>
      <c r="I26" s="210"/>
      <c r="J26" s="211"/>
      <c r="K26" s="211"/>
      <c r="L26" s="211"/>
      <c r="M26" s="206"/>
    </row>
    <row r="27" spans="1:14">
      <c r="A27" s="224" t="s">
        <v>371</v>
      </c>
      <c r="B27" s="213">
        <v>270</v>
      </c>
      <c r="C27" s="226">
        <v>21318.428205000007</v>
      </c>
      <c r="D27" s="199">
        <f t="shared" ref="D27:D28" si="5">GETPIVOTDATA("Celková kapacita",$A$10,"Kraj","Jihočeský kraj","Druh vzdělávání2","S maturitou")/C27*1000</f>
        <v>4.2216996081770919</v>
      </c>
      <c r="G27" s="261"/>
      <c r="H27" s="209"/>
      <c r="I27" s="210"/>
      <c r="J27" s="211"/>
      <c r="K27" s="211"/>
      <c r="L27" s="211"/>
      <c r="M27" s="206"/>
    </row>
    <row r="28" spans="1:14">
      <c r="A28" s="224" t="s">
        <v>372</v>
      </c>
      <c r="B28" s="213">
        <v>24</v>
      </c>
      <c r="C28" s="226">
        <v>18059.934390000006</v>
      </c>
      <c r="D28" s="199">
        <f t="shared" si="5"/>
        <v>4.9834068084895167</v>
      </c>
      <c r="G28" s="261"/>
      <c r="H28" s="209"/>
      <c r="I28" s="210"/>
      <c r="J28" s="211"/>
      <c r="K28" s="211"/>
      <c r="L28" s="211"/>
      <c r="M28" s="206"/>
    </row>
    <row r="29" spans="1:14">
      <c r="A29" s="223" t="s">
        <v>115</v>
      </c>
      <c r="B29" s="213">
        <v>152</v>
      </c>
      <c r="C29" s="226"/>
      <c r="D29" s="198"/>
      <c r="G29" s="261"/>
      <c r="H29" s="209"/>
      <c r="I29" s="210"/>
      <c r="J29" s="211"/>
      <c r="K29" s="211"/>
      <c r="L29" s="211"/>
      <c r="M29" s="206"/>
    </row>
    <row r="30" spans="1:14">
      <c r="A30" s="224" t="s">
        <v>371</v>
      </c>
      <c r="B30" s="213">
        <v>152</v>
      </c>
      <c r="C30" s="226">
        <v>8727.2390859999996</v>
      </c>
      <c r="D30" s="199">
        <f t="shared" ref="D30:D31" si="6">GETPIVOTDATA("Celková kapacita",$A$10,"Kraj","Jihočeský kraj","Druh vzdělávání2","S maturitou")/C30*1000</f>
        <v>10.312539752047766</v>
      </c>
      <c r="G30" s="261"/>
      <c r="H30" s="209"/>
      <c r="I30" s="210"/>
      <c r="J30" s="211"/>
      <c r="K30" s="211"/>
      <c r="L30" s="211"/>
      <c r="M30" s="206"/>
    </row>
    <row r="31" spans="1:14">
      <c r="A31" s="224" t="s">
        <v>372</v>
      </c>
      <c r="B31" s="213">
        <v>0</v>
      </c>
      <c r="C31" s="226">
        <v>6769.1991420000013</v>
      </c>
      <c r="D31" s="199">
        <f t="shared" si="6"/>
        <v>13.295516664827938</v>
      </c>
      <c r="G31" s="261"/>
      <c r="H31" s="209"/>
      <c r="I31" s="210"/>
      <c r="J31" s="211"/>
      <c r="K31" s="211"/>
      <c r="L31" s="211"/>
      <c r="M31" s="206"/>
    </row>
    <row r="32" spans="1:14">
      <c r="A32" s="223" t="s">
        <v>112</v>
      </c>
      <c r="B32" s="213">
        <v>150</v>
      </c>
      <c r="C32" s="226"/>
      <c r="D32" s="198"/>
      <c r="G32" s="261"/>
      <c r="H32" s="209"/>
      <c r="I32" s="210"/>
      <c r="J32" s="211"/>
      <c r="K32" s="211"/>
      <c r="L32" s="211"/>
      <c r="M32" s="206"/>
    </row>
    <row r="33" spans="1:13">
      <c r="A33" s="224" t="s">
        <v>371</v>
      </c>
      <c r="B33" s="213">
        <v>120</v>
      </c>
      <c r="C33" s="226">
        <v>9041.8775429999987</v>
      </c>
      <c r="D33" s="199">
        <f t="shared" ref="D33:D34" si="7">GETPIVOTDATA("Celková kapacita",$A$10,"Kraj","Jihočeský kraj","Druh vzdělávání2","S maturitou")/C33*1000</f>
        <v>9.9536849036045414</v>
      </c>
      <c r="G33" s="261"/>
      <c r="H33" s="209"/>
      <c r="I33" s="210"/>
      <c r="J33" s="211"/>
      <c r="K33" s="211"/>
      <c r="L33" s="211"/>
      <c r="M33" s="206"/>
    </row>
    <row r="34" spans="1:13">
      <c r="A34" s="224" t="s">
        <v>372</v>
      </c>
      <c r="B34" s="213">
        <v>30</v>
      </c>
      <c r="C34" s="226">
        <v>7144.1499426</v>
      </c>
      <c r="D34" s="199">
        <f t="shared" si="7"/>
        <v>12.597719913930854</v>
      </c>
      <c r="G34" s="261"/>
      <c r="H34" s="209"/>
      <c r="I34" s="210"/>
      <c r="J34" s="211"/>
      <c r="K34" s="211"/>
      <c r="L34" s="211"/>
      <c r="M34" s="206"/>
    </row>
    <row r="35" spans="1:13">
      <c r="A35" s="223" t="s">
        <v>107</v>
      </c>
      <c r="B35" s="213">
        <v>120</v>
      </c>
      <c r="C35" s="226"/>
      <c r="D35" s="198"/>
      <c r="G35" s="261"/>
      <c r="H35" s="209"/>
      <c r="I35" s="210"/>
      <c r="J35" s="211"/>
      <c r="K35" s="211"/>
      <c r="L35" s="211"/>
      <c r="M35" s="206"/>
    </row>
    <row r="36" spans="1:13">
      <c r="A36" s="224" t="s">
        <v>371</v>
      </c>
      <c r="B36" s="213">
        <v>120</v>
      </c>
      <c r="C36" s="226">
        <v>11088.116675899997</v>
      </c>
      <c r="D36" s="199">
        <f t="shared" ref="D36:D37" si="8">GETPIVOTDATA("Celková kapacita",$A$10,"Kraj","Jihočeský kraj","Druh vzdělávání2","S maturitou")/C36*1000</f>
        <v>8.1167977061077341</v>
      </c>
      <c r="G36" s="261"/>
      <c r="H36" s="209"/>
      <c r="I36" s="210"/>
      <c r="J36" s="211"/>
      <c r="K36" s="211"/>
      <c r="L36" s="207"/>
      <c r="M36" s="206"/>
    </row>
    <row r="37" spans="1:13">
      <c r="A37" s="224" t="s">
        <v>372</v>
      </c>
      <c r="B37" s="213">
        <v>0</v>
      </c>
      <c r="C37" s="226">
        <v>6693.7295447000024</v>
      </c>
      <c r="D37" s="199">
        <f t="shared" si="8"/>
        <v>13.445419238854772</v>
      </c>
    </row>
    <row r="38" spans="1:13">
      <c r="A38" s="223" t="s">
        <v>2</v>
      </c>
      <c r="B38" s="213">
        <v>148</v>
      </c>
      <c r="C38" s="226"/>
      <c r="D38" s="198"/>
    </row>
    <row r="39" spans="1:13">
      <c r="A39" s="224" t="s">
        <v>371</v>
      </c>
      <c r="B39" s="213">
        <v>148</v>
      </c>
      <c r="C39" s="226">
        <v>41302.702765999988</v>
      </c>
      <c r="D39" s="199">
        <f t="shared" ref="D39:D40" si="9">GETPIVOTDATA("Celková kapacita",$A$10,"Kraj","Jihočeský kraj","Druh vzdělávání2","S maturitou")/C39*1000</f>
        <v>2.1790341544933272</v>
      </c>
    </row>
    <row r="40" spans="1:13">
      <c r="A40" s="224" t="s">
        <v>372</v>
      </c>
      <c r="B40" s="213">
        <v>0</v>
      </c>
      <c r="C40" s="226">
        <v>13863.972914000002</v>
      </c>
      <c r="D40" s="199">
        <f t="shared" si="9"/>
        <v>6.4916456890302312</v>
      </c>
    </row>
    <row r="41" spans="1:13">
      <c r="A41" s="223" t="s">
        <v>105</v>
      </c>
      <c r="B41" s="213">
        <v>225</v>
      </c>
      <c r="C41" s="226"/>
      <c r="D41" s="198"/>
    </row>
    <row r="42" spans="1:13">
      <c r="A42" s="224" t="s">
        <v>371</v>
      </c>
      <c r="B42" s="213">
        <v>225</v>
      </c>
      <c r="C42" s="226">
        <v>19837.042095999997</v>
      </c>
      <c r="D42" s="199">
        <f t="shared" ref="D42:D43" si="10">GETPIVOTDATA("Celková kapacita",$A$10,"Kraj","Jihočeský kraj","Druh vzdělávání2","S maturitou")/C42*1000</f>
        <v>4.536966729437343</v>
      </c>
    </row>
    <row r="43" spans="1:13">
      <c r="A43" s="224" t="s">
        <v>372</v>
      </c>
      <c r="B43" s="213">
        <v>0</v>
      </c>
      <c r="C43" s="226">
        <v>16336.724617299998</v>
      </c>
      <c r="D43" s="199">
        <f t="shared" si="10"/>
        <v>5.5090602374905222</v>
      </c>
    </row>
    <row r="44" spans="1:13">
      <c r="A44" s="223" t="s">
        <v>109</v>
      </c>
      <c r="B44" s="213">
        <v>198</v>
      </c>
      <c r="C44" s="226"/>
      <c r="D44" s="198"/>
    </row>
    <row r="45" spans="1:13">
      <c r="A45" s="224" t="s">
        <v>371</v>
      </c>
      <c r="B45" s="213">
        <v>174</v>
      </c>
      <c r="C45" s="226">
        <v>13119.952347999997</v>
      </c>
      <c r="D45" s="199">
        <f t="shared" ref="D45:D46" si="11">GETPIVOTDATA("Celková kapacita",$A$10,"Kraj","Jihočeský kraj","Druh vzdělávání2","S maturitou")/C45*1000</f>
        <v>6.85978101236927</v>
      </c>
    </row>
    <row r="46" spans="1:13">
      <c r="A46" s="224" t="s">
        <v>372</v>
      </c>
      <c r="B46" s="213">
        <v>24</v>
      </c>
      <c r="C46" s="226">
        <v>12004.513883000001</v>
      </c>
      <c r="D46" s="199">
        <f t="shared" si="11"/>
        <v>7.4971798839311639</v>
      </c>
    </row>
    <row r="47" spans="1:13">
      <c r="A47" s="223" t="s">
        <v>113</v>
      </c>
      <c r="B47" s="213">
        <v>120</v>
      </c>
      <c r="C47" s="226"/>
      <c r="D47" s="198"/>
    </row>
    <row r="48" spans="1:13">
      <c r="A48" s="224" t="s">
        <v>371</v>
      </c>
      <c r="B48" s="213">
        <v>120</v>
      </c>
      <c r="C48" s="226">
        <v>7153.9035284000001</v>
      </c>
      <c r="D48" s="199">
        <f t="shared" ref="D48:D49" si="12">GETPIVOTDATA("Celková kapacita",$A$10,"Kraj","Jihočeský kraj","Druh vzdělávání2","S maturitou")/C48*1000</f>
        <v>12.580544264080798</v>
      </c>
    </row>
    <row r="49" spans="1:4">
      <c r="A49" s="224" t="s">
        <v>372</v>
      </c>
      <c r="B49" s="213">
        <v>0</v>
      </c>
      <c r="C49" s="226">
        <v>5942.7202644000017</v>
      </c>
      <c r="D49" s="199">
        <f t="shared" si="12"/>
        <v>15.144579585740727</v>
      </c>
    </row>
    <row r="50" spans="1:4">
      <c r="A50" s="223" t="s">
        <v>116</v>
      </c>
      <c r="B50" s="213">
        <v>110</v>
      </c>
      <c r="C50" s="226"/>
      <c r="D50" s="198"/>
    </row>
    <row r="51" spans="1:4">
      <c r="A51" s="224" t="s">
        <v>371</v>
      </c>
      <c r="B51" s="213">
        <v>90</v>
      </c>
      <c r="C51" s="226">
        <v>9856.0727749999951</v>
      </c>
      <c r="D51" s="199">
        <f t="shared" ref="D51:D52" si="13">GETPIVOTDATA("Celková kapacita",$A$10,"Kraj","Jihočeský kraj","Druh vzdělávání2","S maturitou")/C51*1000</f>
        <v>9.1314260816220525</v>
      </c>
    </row>
    <row r="52" spans="1:4">
      <c r="A52" s="224" t="s">
        <v>372</v>
      </c>
      <c r="B52" s="213">
        <v>20</v>
      </c>
      <c r="C52" s="226">
        <v>10185.427982999994</v>
      </c>
      <c r="D52" s="199">
        <f t="shared" si="13"/>
        <v>8.8361529972245307</v>
      </c>
    </row>
    <row r="53" spans="1:4" ht="15.75" thickBot="1">
      <c r="A53" s="223" t="s">
        <v>307</v>
      </c>
      <c r="B53" s="213">
        <v>2155</v>
      </c>
      <c r="C53" s="200"/>
      <c r="D53" s="200"/>
    </row>
  </sheetData>
  <mergeCells count="4">
    <mergeCell ref="G23:L23"/>
    <mergeCell ref="G25:G36"/>
    <mergeCell ref="B1:L1"/>
    <mergeCell ref="A3:G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O80"/>
  <sheetViews>
    <sheetView showGridLines="0" workbookViewId="0">
      <selection activeCell="C10" sqref="C10"/>
    </sheetView>
  </sheetViews>
  <sheetFormatPr defaultRowHeight="15"/>
  <cols>
    <col min="1" max="1" width="9.5703125" customWidth="1"/>
    <col min="2" max="2" width="39" customWidth="1"/>
    <col min="3" max="3" width="33.7109375" customWidth="1"/>
    <col min="4" max="5" width="16.7109375" customWidth="1"/>
    <col min="6" max="6" width="19.140625" customWidth="1"/>
  </cols>
  <sheetData>
    <row r="1" spans="1:15" ht="18.75">
      <c r="A1" s="2" t="s">
        <v>345</v>
      </c>
      <c r="B1" s="263" t="s">
        <v>341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5"/>
    </row>
    <row r="3" spans="1:15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1"/>
    </row>
    <row r="4" spans="1:15">
      <c r="B4" s="7"/>
      <c r="C4" s="7"/>
    </row>
    <row r="5" spans="1:15">
      <c r="B5" s="7" t="s">
        <v>120</v>
      </c>
      <c r="C5" s="7"/>
    </row>
    <row r="6" spans="1:15">
      <c r="B6" s="7"/>
      <c r="C6" s="7"/>
    </row>
    <row r="7" spans="1:15" s="7" customFormat="1"/>
    <row r="8" spans="1:15">
      <c r="B8" s="99" t="s">
        <v>95</v>
      </c>
      <c r="C8" s="99" t="s">
        <v>3</v>
      </c>
      <c r="D8" s="99"/>
      <c r="E8" s="99"/>
      <c r="F8" s="99" t="s">
        <v>96</v>
      </c>
      <c r="G8" s="99" t="s">
        <v>97</v>
      </c>
      <c r="H8" s="99"/>
    </row>
    <row r="9" spans="1:15" ht="15.75" thickBot="1"/>
    <row r="10" spans="1:15" ht="78" thickBot="1">
      <c r="B10" s="246" t="s">
        <v>98</v>
      </c>
      <c r="C10" s="58" t="s">
        <v>99</v>
      </c>
      <c r="D10" s="56" t="s">
        <v>1</v>
      </c>
      <c r="E10" s="245" t="s">
        <v>394</v>
      </c>
      <c r="F10" s="57" t="s">
        <v>100</v>
      </c>
    </row>
    <row r="11" spans="1:15">
      <c r="B11" s="247" t="s">
        <v>2</v>
      </c>
      <c r="C11" s="61" t="s">
        <v>101</v>
      </c>
      <c r="D11" s="62" t="s">
        <v>102</v>
      </c>
      <c r="E11" s="240"/>
      <c r="F11" s="63" t="s">
        <v>102</v>
      </c>
    </row>
    <row r="12" spans="1:15">
      <c r="B12" s="248" t="s">
        <v>2</v>
      </c>
      <c r="C12" s="59" t="s">
        <v>103</v>
      </c>
      <c r="D12" s="64" t="s">
        <v>102</v>
      </c>
      <c r="E12" s="241"/>
      <c r="F12" s="65" t="s">
        <v>102</v>
      </c>
    </row>
    <row r="13" spans="1:15">
      <c r="B13" s="248" t="s">
        <v>2</v>
      </c>
      <c r="C13" s="59" t="s">
        <v>104</v>
      </c>
      <c r="D13" s="64">
        <v>1</v>
      </c>
      <c r="E13" s="241"/>
      <c r="F13" s="65">
        <v>60</v>
      </c>
    </row>
    <row r="14" spans="1:15" ht="15.75" thickBot="1">
      <c r="B14" s="249" t="s">
        <v>2</v>
      </c>
      <c r="C14" s="60" t="s">
        <v>121</v>
      </c>
      <c r="D14" s="66">
        <v>2</v>
      </c>
      <c r="E14" s="242"/>
      <c r="F14" s="67">
        <v>88</v>
      </c>
    </row>
    <row r="15" spans="1:15">
      <c r="B15" s="247" t="s">
        <v>105</v>
      </c>
      <c r="C15" s="61" t="s">
        <v>101</v>
      </c>
      <c r="D15" s="62" t="s">
        <v>102</v>
      </c>
      <c r="E15" s="240"/>
      <c r="F15" s="63" t="s">
        <v>102</v>
      </c>
    </row>
    <row r="16" spans="1:15">
      <c r="B16" s="248" t="s">
        <v>105</v>
      </c>
      <c r="C16" s="59" t="s">
        <v>103</v>
      </c>
      <c r="D16" s="64" t="s">
        <v>102</v>
      </c>
      <c r="E16" s="241"/>
      <c r="F16" s="65" t="s">
        <v>102</v>
      </c>
    </row>
    <row r="17" spans="2:6">
      <c r="B17" s="248" t="s">
        <v>105</v>
      </c>
      <c r="C17" s="59" t="s">
        <v>104</v>
      </c>
      <c r="D17" s="64">
        <v>1</v>
      </c>
      <c r="E17" s="241"/>
      <c r="F17" s="65">
        <v>15</v>
      </c>
    </row>
    <row r="18" spans="2:6" ht="15.75" thickBot="1">
      <c r="B18" s="249" t="s">
        <v>105</v>
      </c>
      <c r="C18" s="60" t="s">
        <v>121</v>
      </c>
      <c r="D18" s="66">
        <v>3</v>
      </c>
      <c r="E18" s="242"/>
      <c r="F18" s="67">
        <v>210</v>
      </c>
    </row>
    <row r="19" spans="2:6">
      <c r="B19" s="247" t="s">
        <v>106</v>
      </c>
      <c r="C19" s="61" t="s">
        <v>101</v>
      </c>
      <c r="D19" s="62" t="s">
        <v>102</v>
      </c>
      <c r="E19" s="240"/>
      <c r="F19" s="63" t="s">
        <v>102</v>
      </c>
    </row>
    <row r="20" spans="2:6">
      <c r="B20" s="248" t="s">
        <v>106</v>
      </c>
      <c r="C20" s="59" t="s">
        <v>103</v>
      </c>
      <c r="D20" s="64">
        <v>1</v>
      </c>
      <c r="E20" s="241"/>
      <c r="F20" s="65">
        <v>15</v>
      </c>
    </row>
    <row r="21" spans="2:6">
      <c r="B21" s="248" t="s">
        <v>106</v>
      </c>
      <c r="C21" s="59" t="s">
        <v>104</v>
      </c>
      <c r="D21" s="64" t="s">
        <v>102</v>
      </c>
      <c r="E21" s="241"/>
      <c r="F21" s="65" t="s">
        <v>102</v>
      </c>
    </row>
    <row r="22" spans="2:6" ht="15.75" thickBot="1">
      <c r="B22" s="249" t="s">
        <v>106</v>
      </c>
      <c r="C22" s="60" t="s">
        <v>121</v>
      </c>
      <c r="D22" s="66">
        <v>2</v>
      </c>
      <c r="E22" s="242"/>
      <c r="F22" s="67">
        <v>90</v>
      </c>
    </row>
    <row r="23" spans="2:6">
      <c r="B23" s="247" t="s">
        <v>107</v>
      </c>
      <c r="C23" s="61" t="s">
        <v>101</v>
      </c>
      <c r="D23" s="62" t="s">
        <v>102</v>
      </c>
      <c r="E23" s="240"/>
      <c r="F23" s="63" t="s">
        <v>102</v>
      </c>
    </row>
    <row r="24" spans="2:6">
      <c r="B24" s="248" t="s">
        <v>107</v>
      </c>
      <c r="C24" s="59" t="s">
        <v>103</v>
      </c>
      <c r="D24" s="64" t="s">
        <v>102</v>
      </c>
      <c r="E24" s="241"/>
      <c r="F24" s="65" t="s">
        <v>102</v>
      </c>
    </row>
    <row r="25" spans="2:6">
      <c r="B25" s="248" t="s">
        <v>107</v>
      </c>
      <c r="C25" s="59" t="s">
        <v>104</v>
      </c>
      <c r="D25" s="64" t="s">
        <v>102</v>
      </c>
      <c r="E25" s="241"/>
      <c r="F25" s="65" t="s">
        <v>102</v>
      </c>
    </row>
    <row r="26" spans="2:6" ht="15.75" thickBot="1">
      <c r="B26" s="249" t="s">
        <v>107</v>
      </c>
      <c r="C26" s="60" t="s">
        <v>121</v>
      </c>
      <c r="D26" s="66">
        <v>1</v>
      </c>
      <c r="E26" s="242"/>
      <c r="F26" s="67">
        <v>120</v>
      </c>
    </row>
    <row r="27" spans="2:6">
      <c r="B27" s="247" t="s">
        <v>108</v>
      </c>
      <c r="C27" s="61" t="s">
        <v>101</v>
      </c>
      <c r="D27" s="62" t="s">
        <v>102</v>
      </c>
      <c r="E27" s="240"/>
      <c r="F27" s="63" t="s">
        <v>102</v>
      </c>
    </row>
    <row r="28" spans="2:6">
      <c r="B28" s="248" t="s">
        <v>108</v>
      </c>
      <c r="C28" s="59" t="s">
        <v>103</v>
      </c>
      <c r="D28" s="64" t="s">
        <v>102</v>
      </c>
      <c r="E28" s="241"/>
      <c r="F28" s="65" t="s">
        <v>102</v>
      </c>
    </row>
    <row r="29" spans="2:6">
      <c r="B29" s="248" t="s">
        <v>108</v>
      </c>
      <c r="C29" s="59" t="s">
        <v>104</v>
      </c>
      <c r="D29" s="64">
        <v>1</v>
      </c>
      <c r="E29" s="241"/>
      <c r="F29" s="65">
        <v>30</v>
      </c>
    </row>
    <row r="30" spans="2:6" ht="15.75" thickBot="1">
      <c r="B30" s="250" t="s">
        <v>108</v>
      </c>
      <c r="C30" s="68" t="s">
        <v>121</v>
      </c>
      <c r="D30" s="69">
        <v>2</v>
      </c>
      <c r="E30" s="243"/>
      <c r="F30" s="70">
        <v>50</v>
      </c>
    </row>
    <row r="31" spans="2:6">
      <c r="B31" s="251" t="s">
        <v>109</v>
      </c>
      <c r="C31" s="71" t="s">
        <v>101</v>
      </c>
      <c r="D31" s="54" t="s">
        <v>102</v>
      </c>
      <c r="E31" s="244"/>
      <c r="F31" s="55" t="s">
        <v>102</v>
      </c>
    </row>
    <row r="32" spans="2:6">
      <c r="B32" s="248" t="s">
        <v>109</v>
      </c>
      <c r="C32" s="59" t="s">
        <v>103</v>
      </c>
      <c r="D32" s="64">
        <v>1</v>
      </c>
      <c r="E32" s="241"/>
      <c r="F32" s="65">
        <v>24</v>
      </c>
    </row>
    <row r="33" spans="2:6">
      <c r="B33" s="248" t="s">
        <v>109</v>
      </c>
      <c r="C33" s="59" t="s">
        <v>104</v>
      </c>
      <c r="D33" s="64">
        <v>1</v>
      </c>
      <c r="E33" s="241"/>
      <c r="F33" s="65">
        <v>24</v>
      </c>
    </row>
    <row r="34" spans="2:6" ht="15.75" thickBot="1">
      <c r="B34" s="250" t="s">
        <v>109</v>
      </c>
      <c r="C34" s="68" t="s">
        <v>121</v>
      </c>
      <c r="D34" s="69">
        <v>4</v>
      </c>
      <c r="E34" s="243"/>
      <c r="F34" s="70">
        <v>150</v>
      </c>
    </row>
    <row r="35" spans="2:6">
      <c r="B35" s="251" t="s">
        <v>110</v>
      </c>
      <c r="C35" s="71" t="s">
        <v>101</v>
      </c>
      <c r="D35" s="54" t="s">
        <v>102</v>
      </c>
      <c r="E35" s="244"/>
      <c r="F35" s="55" t="s">
        <v>102</v>
      </c>
    </row>
    <row r="36" spans="2:6">
      <c r="B36" s="248" t="s">
        <v>110</v>
      </c>
      <c r="C36" s="59" t="s">
        <v>103</v>
      </c>
      <c r="D36" s="64" t="s">
        <v>102</v>
      </c>
      <c r="E36" s="241"/>
      <c r="F36" s="65" t="s">
        <v>102</v>
      </c>
    </row>
    <row r="37" spans="2:6">
      <c r="B37" s="248" t="s">
        <v>110</v>
      </c>
      <c r="C37" s="59" t="s">
        <v>104</v>
      </c>
      <c r="D37" s="64" t="s">
        <v>102</v>
      </c>
      <c r="E37" s="241"/>
      <c r="F37" s="65" t="s">
        <v>102</v>
      </c>
    </row>
    <row r="38" spans="2:6" ht="15.75" thickBot="1">
      <c r="B38" s="250" t="s">
        <v>110</v>
      </c>
      <c r="C38" s="68" t="s">
        <v>121</v>
      </c>
      <c r="D38" s="69">
        <v>1</v>
      </c>
      <c r="E38" s="243"/>
      <c r="F38" s="70">
        <v>30</v>
      </c>
    </row>
    <row r="39" spans="2:6">
      <c r="B39" s="251" t="s">
        <v>111</v>
      </c>
      <c r="C39" s="71" t="s">
        <v>101</v>
      </c>
      <c r="D39" s="54" t="s">
        <v>102</v>
      </c>
      <c r="E39" s="244"/>
      <c r="F39" s="55" t="s">
        <v>102</v>
      </c>
    </row>
    <row r="40" spans="2:6">
      <c r="B40" s="248" t="s">
        <v>111</v>
      </c>
      <c r="C40" s="59" t="s">
        <v>103</v>
      </c>
      <c r="D40" s="64">
        <v>1</v>
      </c>
      <c r="E40" s="241"/>
      <c r="F40" s="65">
        <v>15</v>
      </c>
    </row>
    <row r="41" spans="2:6">
      <c r="B41" s="248" t="s">
        <v>111</v>
      </c>
      <c r="C41" s="59" t="s">
        <v>104</v>
      </c>
      <c r="D41" s="64" t="s">
        <v>102</v>
      </c>
      <c r="E41" s="241"/>
      <c r="F41" s="65" t="s">
        <v>102</v>
      </c>
    </row>
    <row r="42" spans="2:6" ht="15.75" thickBot="1">
      <c r="B42" s="250" t="s">
        <v>111</v>
      </c>
      <c r="C42" s="68" t="s">
        <v>121</v>
      </c>
      <c r="D42" s="69">
        <v>3</v>
      </c>
      <c r="E42" s="243"/>
      <c r="F42" s="70">
        <v>150</v>
      </c>
    </row>
    <row r="43" spans="2:6">
      <c r="B43" s="251" t="s">
        <v>112</v>
      </c>
      <c r="C43" s="71" t="s">
        <v>101</v>
      </c>
      <c r="D43" s="54" t="s">
        <v>102</v>
      </c>
      <c r="E43" s="244"/>
      <c r="F43" s="55" t="s">
        <v>102</v>
      </c>
    </row>
    <row r="44" spans="2:6">
      <c r="B44" s="248" t="s">
        <v>112</v>
      </c>
      <c r="C44" s="59" t="s">
        <v>103</v>
      </c>
      <c r="D44" s="64">
        <v>1</v>
      </c>
      <c r="E44" s="241"/>
      <c r="F44" s="65">
        <v>30</v>
      </c>
    </row>
    <row r="45" spans="2:6">
      <c r="B45" s="248" t="s">
        <v>112</v>
      </c>
      <c r="C45" s="59" t="s">
        <v>104</v>
      </c>
      <c r="D45" s="64" t="s">
        <v>102</v>
      </c>
      <c r="E45" s="241"/>
      <c r="F45" s="65" t="s">
        <v>102</v>
      </c>
    </row>
    <row r="46" spans="2:6" ht="15.75" thickBot="1">
      <c r="B46" s="250" t="s">
        <v>112</v>
      </c>
      <c r="C46" s="68" t="s">
        <v>121</v>
      </c>
      <c r="D46" s="69">
        <v>2</v>
      </c>
      <c r="E46" s="243"/>
      <c r="F46" s="70">
        <v>120</v>
      </c>
    </row>
    <row r="47" spans="2:6">
      <c r="B47" s="251" t="s">
        <v>113</v>
      </c>
      <c r="C47" s="71" t="s">
        <v>101</v>
      </c>
      <c r="D47" s="54" t="s">
        <v>102</v>
      </c>
      <c r="E47" s="244"/>
      <c r="F47" s="55" t="s">
        <v>102</v>
      </c>
    </row>
    <row r="48" spans="2:6">
      <c r="B48" s="248" t="s">
        <v>113</v>
      </c>
      <c r="C48" s="59" t="s">
        <v>103</v>
      </c>
      <c r="D48" s="64" t="s">
        <v>102</v>
      </c>
      <c r="E48" s="241"/>
      <c r="F48" s="65" t="s">
        <v>102</v>
      </c>
    </row>
    <row r="49" spans="2:6">
      <c r="B49" s="248" t="s">
        <v>113</v>
      </c>
      <c r="C49" s="59" t="s">
        <v>104</v>
      </c>
      <c r="D49" s="64" t="s">
        <v>102</v>
      </c>
      <c r="E49" s="241"/>
      <c r="F49" s="65" t="s">
        <v>102</v>
      </c>
    </row>
    <row r="50" spans="2:6" ht="15.75" thickBot="1">
      <c r="B50" s="250" t="s">
        <v>113</v>
      </c>
      <c r="C50" s="68" t="s">
        <v>121</v>
      </c>
      <c r="D50" s="69">
        <v>3</v>
      </c>
      <c r="E50" s="243"/>
      <c r="F50" s="70">
        <v>120</v>
      </c>
    </row>
    <row r="51" spans="2:6">
      <c r="B51" s="251" t="s">
        <v>114</v>
      </c>
      <c r="C51" s="71" t="s">
        <v>101</v>
      </c>
      <c r="D51" s="54" t="s">
        <v>102</v>
      </c>
      <c r="E51" s="244"/>
      <c r="F51" s="55" t="s">
        <v>102</v>
      </c>
    </row>
    <row r="52" spans="2:6">
      <c r="B52" s="248" t="s">
        <v>114</v>
      </c>
      <c r="C52" s="59" t="s">
        <v>103</v>
      </c>
      <c r="D52" s="64">
        <v>2</v>
      </c>
      <c r="E52" s="241"/>
      <c r="F52" s="65">
        <v>50</v>
      </c>
    </row>
    <row r="53" spans="2:6">
      <c r="B53" s="248" t="s">
        <v>114</v>
      </c>
      <c r="C53" s="59" t="s">
        <v>104</v>
      </c>
      <c r="D53" s="64" t="s">
        <v>102</v>
      </c>
      <c r="E53" s="241"/>
      <c r="F53" s="65" t="s">
        <v>102</v>
      </c>
    </row>
    <row r="54" spans="2:6" ht="15.75" thickBot="1">
      <c r="B54" s="250" t="s">
        <v>114</v>
      </c>
      <c r="C54" s="68" t="s">
        <v>121</v>
      </c>
      <c r="D54" s="69">
        <v>4</v>
      </c>
      <c r="E54" s="243"/>
      <c r="F54" s="70">
        <v>208</v>
      </c>
    </row>
    <row r="55" spans="2:6">
      <c r="B55" s="251" t="s">
        <v>115</v>
      </c>
      <c r="C55" s="71" t="s">
        <v>101</v>
      </c>
      <c r="D55" s="54" t="s">
        <v>102</v>
      </c>
      <c r="E55" s="244"/>
      <c r="F55" s="55" t="s">
        <v>102</v>
      </c>
    </row>
    <row r="56" spans="2:6">
      <c r="B56" s="248" t="s">
        <v>115</v>
      </c>
      <c r="C56" s="59" t="s">
        <v>103</v>
      </c>
      <c r="D56" s="64" t="s">
        <v>102</v>
      </c>
      <c r="E56" s="241"/>
      <c r="F56" s="65" t="s">
        <v>102</v>
      </c>
    </row>
    <row r="57" spans="2:6">
      <c r="B57" s="248" t="s">
        <v>115</v>
      </c>
      <c r="C57" s="59" t="s">
        <v>104</v>
      </c>
      <c r="D57" s="64" t="s">
        <v>102</v>
      </c>
      <c r="E57" s="241"/>
      <c r="F57" s="65" t="s">
        <v>102</v>
      </c>
    </row>
    <row r="58" spans="2:6" ht="15.75" thickBot="1">
      <c r="B58" s="250" t="s">
        <v>115</v>
      </c>
      <c r="C58" s="68" t="s">
        <v>121</v>
      </c>
      <c r="D58" s="69">
        <v>3</v>
      </c>
      <c r="E58" s="243"/>
      <c r="F58" s="70">
        <v>152</v>
      </c>
    </row>
    <row r="59" spans="2:6">
      <c r="B59" s="251" t="s">
        <v>116</v>
      </c>
      <c r="C59" s="71" t="s">
        <v>101</v>
      </c>
      <c r="D59" s="54" t="s">
        <v>102</v>
      </c>
      <c r="E59" s="244"/>
      <c r="F59" s="55" t="s">
        <v>102</v>
      </c>
    </row>
    <row r="60" spans="2:6">
      <c r="B60" s="248" t="s">
        <v>116</v>
      </c>
      <c r="C60" s="59" t="s">
        <v>103</v>
      </c>
      <c r="D60" s="64">
        <v>1</v>
      </c>
      <c r="E60" s="241"/>
      <c r="F60" s="65">
        <v>20</v>
      </c>
    </row>
    <row r="61" spans="2:6">
      <c r="B61" s="248" t="s">
        <v>116</v>
      </c>
      <c r="C61" s="59" t="s">
        <v>104</v>
      </c>
      <c r="D61" s="64" t="s">
        <v>102</v>
      </c>
      <c r="E61" s="241"/>
      <c r="F61" s="65" t="s">
        <v>102</v>
      </c>
    </row>
    <row r="62" spans="2:6" ht="15.75" thickBot="1">
      <c r="B62" s="250" t="s">
        <v>116</v>
      </c>
      <c r="C62" s="68" t="s">
        <v>121</v>
      </c>
      <c r="D62" s="69">
        <v>2</v>
      </c>
      <c r="E62" s="243"/>
      <c r="F62" s="70">
        <v>90</v>
      </c>
    </row>
    <row r="63" spans="2:6">
      <c r="B63" s="251" t="s">
        <v>117</v>
      </c>
      <c r="C63" s="71" t="s">
        <v>101</v>
      </c>
      <c r="D63" s="54" t="s">
        <v>102</v>
      </c>
      <c r="E63" s="244"/>
      <c r="F63" s="55" t="s">
        <v>102</v>
      </c>
    </row>
    <row r="64" spans="2:6">
      <c r="B64" s="248" t="s">
        <v>117</v>
      </c>
      <c r="C64" s="59" t="s">
        <v>103</v>
      </c>
      <c r="D64" s="64">
        <v>1</v>
      </c>
      <c r="E64" s="241"/>
      <c r="F64" s="65">
        <v>24</v>
      </c>
    </row>
    <row r="65" spans="2:6">
      <c r="B65" s="248" t="s">
        <v>117</v>
      </c>
      <c r="C65" s="59" t="s">
        <v>104</v>
      </c>
      <c r="D65" s="64" t="s">
        <v>102</v>
      </c>
      <c r="E65" s="241"/>
      <c r="F65" s="65" t="s">
        <v>102</v>
      </c>
    </row>
    <row r="66" spans="2:6" ht="15.75" thickBot="1">
      <c r="B66" s="249" t="s">
        <v>117</v>
      </c>
      <c r="C66" s="60" t="s">
        <v>121</v>
      </c>
      <c r="D66" s="66">
        <v>4</v>
      </c>
      <c r="E66" s="242"/>
      <c r="F66" s="67">
        <v>270</v>
      </c>
    </row>
    <row r="67" spans="2:6">
      <c r="B67" s="8" t="s">
        <v>118</v>
      </c>
    </row>
    <row r="68" spans="2:6">
      <c r="B68" s="8"/>
    </row>
    <row r="69" spans="2:6" ht="15.75" thickBot="1">
      <c r="B69" s="153" t="s">
        <v>390</v>
      </c>
      <c r="C69" s="7"/>
      <c r="D69" s="7"/>
      <c r="E69" s="7"/>
    </row>
    <row r="70" spans="2:6">
      <c r="B70" s="201" t="s">
        <v>389</v>
      </c>
      <c r="C70" s="201"/>
      <c r="D70" s="201" t="s">
        <v>386</v>
      </c>
      <c r="E70" s="212"/>
    </row>
    <row r="71" spans="2:6">
      <c r="B71" s="202" t="s">
        <v>377</v>
      </c>
      <c r="C71" s="202"/>
      <c r="D71" s="195">
        <v>1457</v>
      </c>
      <c r="E71" s="221"/>
    </row>
    <row r="72" spans="2:6">
      <c r="B72" s="203" t="s">
        <v>378</v>
      </c>
      <c r="C72" s="204"/>
      <c r="D72" s="196">
        <v>6148</v>
      </c>
      <c r="E72" s="221"/>
    </row>
    <row r="73" spans="2:6">
      <c r="B73" s="203" t="s">
        <v>379</v>
      </c>
      <c r="C73" s="204"/>
      <c r="D73" s="196">
        <v>1683</v>
      </c>
      <c r="E73" s="221"/>
    </row>
    <row r="74" spans="2:6">
      <c r="B74" s="203" t="s">
        <v>380</v>
      </c>
      <c r="C74" s="203"/>
      <c r="D74" s="196">
        <v>1141</v>
      </c>
      <c r="E74" s="221"/>
    </row>
    <row r="75" spans="2:6">
      <c r="B75" s="203" t="s">
        <v>381</v>
      </c>
      <c r="C75" s="203"/>
      <c r="D75" s="196">
        <v>5112</v>
      </c>
      <c r="E75" s="221"/>
    </row>
    <row r="76" spans="2:6">
      <c r="B76" s="203" t="s">
        <v>382</v>
      </c>
      <c r="C76" s="203"/>
      <c r="D76" s="196">
        <v>10098</v>
      </c>
      <c r="E76" s="221"/>
    </row>
    <row r="77" spans="2:6">
      <c r="B77" s="203" t="s">
        <v>383</v>
      </c>
      <c r="C77" s="203"/>
      <c r="D77" s="196">
        <v>1203</v>
      </c>
      <c r="E77" s="221"/>
    </row>
    <row r="78" spans="2:6">
      <c r="B78" s="203" t="s">
        <v>384</v>
      </c>
      <c r="C78" s="203"/>
      <c r="D78" s="196">
        <v>6548</v>
      </c>
      <c r="E78" s="221"/>
    </row>
    <row r="79" spans="2:6">
      <c r="B79" s="203" t="s">
        <v>385</v>
      </c>
      <c r="C79" s="203"/>
      <c r="D79" s="196">
        <v>433</v>
      </c>
      <c r="E79" s="221"/>
    </row>
    <row r="80" spans="2:6">
      <c r="B80" s="205" t="s">
        <v>388</v>
      </c>
      <c r="C80" s="7"/>
      <c r="D80" s="7"/>
      <c r="E80" s="7"/>
    </row>
  </sheetData>
  <mergeCells count="2">
    <mergeCell ref="B1:O1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R28"/>
  <sheetViews>
    <sheetView showGridLines="0" workbookViewId="0">
      <selection activeCell="R11" sqref="R11"/>
    </sheetView>
  </sheetViews>
  <sheetFormatPr defaultRowHeight="15"/>
  <cols>
    <col min="1" max="1" width="7.7109375" style="73" customWidth="1"/>
    <col min="2" max="2" width="28" style="73" customWidth="1"/>
    <col min="3" max="5" width="4.5703125" style="73" bestFit="1" customWidth="1"/>
    <col min="6" max="6" width="3.7109375" style="73" bestFit="1" customWidth="1"/>
    <col min="7" max="7" width="3.7109375" style="73" hidden="1" customWidth="1"/>
    <col min="8" max="8" width="5.7109375" style="73" hidden="1" customWidth="1"/>
    <col min="9" max="9" width="5.5703125" style="73" bestFit="1" customWidth="1"/>
    <col min="10" max="12" width="4.5703125" style="73" bestFit="1" customWidth="1"/>
    <col min="13" max="13" width="3.7109375" style="73" hidden="1" customWidth="1"/>
    <col min="14" max="14" width="4.5703125" style="73" hidden="1" customWidth="1"/>
    <col min="15" max="15" width="5.7109375" style="73" customWidth="1"/>
    <col min="16" max="16" width="5.5703125" style="73" bestFit="1" customWidth="1"/>
    <col min="17" max="16384" width="9.140625" style="73"/>
  </cols>
  <sheetData>
    <row r="1" spans="1:18" ht="30.75" customHeight="1">
      <c r="A1" s="2" t="s">
        <v>134</v>
      </c>
      <c r="B1" s="263" t="s">
        <v>278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3" spans="1:18" s="74" customFormat="1">
      <c r="B3" s="82" t="s">
        <v>4</v>
      </c>
    </row>
    <row r="4" spans="1:18">
      <c r="B4" s="73" t="s">
        <v>277</v>
      </c>
    </row>
    <row r="6" spans="1:18" s="74" customFormat="1">
      <c r="B6" s="82" t="s">
        <v>0</v>
      </c>
    </row>
    <row r="7" spans="1:18" s="76" customFormat="1">
      <c r="A7" s="84"/>
      <c r="B7" s="84"/>
      <c r="C7" s="84"/>
      <c r="D7" s="84"/>
    </row>
    <row r="8" spans="1:18">
      <c r="B8" s="83" t="s">
        <v>327</v>
      </c>
      <c r="D8" s="80"/>
      <c r="E8" s="80"/>
      <c r="F8" s="80"/>
      <c r="G8" s="80"/>
      <c r="H8" s="80"/>
      <c r="O8" s="80"/>
    </row>
    <row r="9" spans="1:18" ht="15.75" thickBot="1"/>
    <row r="10" spans="1:18">
      <c r="B10" s="172"/>
      <c r="C10" s="267" t="s">
        <v>363</v>
      </c>
      <c r="D10" s="268"/>
      <c r="E10" s="268"/>
      <c r="F10" s="268"/>
      <c r="G10" s="268"/>
      <c r="H10" s="269"/>
      <c r="I10" s="270"/>
      <c r="J10" s="267" t="s">
        <v>362</v>
      </c>
      <c r="K10" s="268"/>
      <c r="L10" s="268"/>
      <c r="M10" s="268"/>
      <c r="N10" s="268"/>
      <c r="O10" s="269"/>
      <c r="P10" s="270"/>
    </row>
    <row r="11" spans="1:18" s="174" customFormat="1" ht="106.5">
      <c r="B11" s="175" t="s">
        <v>357</v>
      </c>
      <c r="C11" s="176" t="s">
        <v>358</v>
      </c>
      <c r="D11" s="177" t="s">
        <v>359</v>
      </c>
      <c r="E11" s="177" t="s">
        <v>360</v>
      </c>
      <c r="F11" s="256" t="s">
        <v>128</v>
      </c>
      <c r="G11" s="177" t="s">
        <v>129</v>
      </c>
      <c r="H11" s="256" t="s">
        <v>398</v>
      </c>
      <c r="I11" s="178" t="s">
        <v>361</v>
      </c>
      <c r="J11" s="176" t="s">
        <v>364</v>
      </c>
      <c r="K11" s="177" t="s">
        <v>365</v>
      </c>
      <c r="L11" s="177" t="s">
        <v>366</v>
      </c>
      <c r="M11" s="177" t="s">
        <v>128</v>
      </c>
      <c r="N11" s="177" t="s">
        <v>129</v>
      </c>
      <c r="O11" s="256" t="s">
        <v>398</v>
      </c>
      <c r="P11" s="178" t="s">
        <v>361</v>
      </c>
    </row>
    <row r="12" spans="1:18">
      <c r="B12" s="173" t="s">
        <v>130</v>
      </c>
      <c r="C12" s="171">
        <v>28.311596473951564</v>
      </c>
      <c r="D12" s="98">
        <v>23.018347733538668</v>
      </c>
      <c r="E12" s="98">
        <v>59.332947807674145</v>
      </c>
      <c r="F12" s="98">
        <v>0.69929157671509867</v>
      </c>
      <c r="G12" s="98">
        <v>9.7123830099319264</v>
      </c>
      <c r="H12" s="257">
        <f>F12+G12</f>
        <v>10.411674586647026</v>
      </c>
      <c r="I12" s="179">
        <v>121.07456660181141</v>
      </c>
      <c r="J12" s="171">
        <v>27.756484747708065</v>
      </c>
      <c r="K12" s="98">
        <v>37.034526502536352</v>
      </c>
      <c r="L12" s="98">
        <v>85.113416516573324</v>
      </c>
      <c r="M12" s="98">
        <v>0.53377855284053977</v>
      </c>
      <c r="N12" s="98">
        <v>12.344842167512118</v>
      </c>
      <c r="O12" s="257">
        <f>M12+N12</f>
        <v>12.878620720352657</v>
      </c>
      <c r="P12" s="179">
        <v>162.7830484871709</v>
      </c>
    </row>
    <row r="13" spans="1:18">
      <c r="B13" s="173" t="s">
        <v>106</v>
      </c>
      <c r="C13" s="171">
        <v>2.0072615569604793</v>
      </c>
      <c r="D13" s="98">
        <v>2.7336990728128434</v>
      </c>
      <c r="E13" s="98">
        <v>7.1496744981258979</v>
      </c>
      <c r="F13" s="98">
        <v>0</v>
      </c>
      <c r="G13" s="98">
        <v>1.4337582549717711</v>
      </c>
      <c r="H13" s="257">
        <f t="shared" ref="H13:H26" si="0">F13+G13</f>
        <v>1.4337582549717711</v>
      </c>
      <c r="I13" s="179">
        <v>13.324393382870992</v>
      </c>
      <c r="J13" s="171">
        <v>3.2117794054556787</v>
      </c>
      <c r="K13" s="98">
        <v>2.7720715106611515</v>
      </c>
      <c r="L13" s="98">
        <v>6.6720893601430475</v>
      </c>
      <c r="M13" s="98">
        <v>0</v>
      </c>
      <c r="N13" s="98">
        <v>0.97500446237047389</v>
      </c>
      <c r="O13" s="257">
        <f t="shared" ref="O13:O26" si="1">M13+N13</f>
        <v>0.97500446237047389</v>
      </c>
      <c r="P13" s="179">
        <v>13.630944738630351</v>
      </c>
    </row>
    <row r="14" spans="1:18">
      <c r="B14" s="173" t="s">
        <v>114</v>
      </c>
      <c r="C14" s="171">
        <v>3.0349091589341919</v>
      </c>
      <c r="D14" s="98">
        <v>5.0229332769816768</v>
      </c>
      <c r="E14" s="98">
        <v>25.611672414420251</v>
      </c>
      <c r="F14" s="98">
        <v>0.66619957147335918</v>
      </c>
      <c r="G14" s="98">
        <v>3.0349091589341919</v>
      </c>
      <c r="H14" s="257">
        <f t="shared" si="0"/>
        <v>3.701108730407551</v>
      </c>
      <c r="I14" s="179">
        <v>37.370623580743676</v>
      </c>
      <c r="J14" s="171">
        <v>2.9379973652731932</v>
      </c>
      <c r="K14" s="98">
        <v>2.9379973652731932</v>
      </c>
      <c r="L14" s="98">
        <v>23.419432235415094</v>
      </c>
      <c r="M14" s="98">
        <v>0.60239514323946763</v>
      </c>
      <c r="N14" s="98">
        <v>3.1599324180456287</v>
      </c>
      <c r="O14" s="257">
        <f t="shared" si="1"/>
        <v>3.7623275612850966</v>
      </c>
      <c r="P14" s="179">
        <v>33.057754527246573</v>
      </c>
    </row>
    <row r="15" spans="1:18">
      <c r="B15" s="173" t="s">
        <v>108</v>
      </c>
      <c r="C15" s="171">
        <v>1.3502946878130653</v>
      </c>
      <c r="D15" s="98">
        <v>0.63543279426497179</v>
      </c>
      <c r="E15" s="98">
        <v>2.7005893756261306</v>
      </c>
      <c r="F15" s="98">
        <v>0</v>
      </c>
      <c r="G15" s="98">
        <v>0.79429099283121485</v>
      </c>
      <c r="H15" s="257">
        <f t="shared" si="0"/>
        <v>0.79429099283121485</v>
      </c>
      <c r="I15" s="179">
        <v>5.4806078505353817</v>
      </c>
      <c r="J15" s="171">
        <v>2.5041506338262005</v>
      </c>
      <c r="K15" s="98">
        <v>0.71547160966462886</v>
      </c>
      <c r="L15" s="98">
        <v>2.8221380158993692</v>
      </c>
      <c r="M15" s="98">
        <v>0</v>
      </c>
      <c r="N15" s="98">
        <v>0.5167294958688986</v>
      </c>
      <c r="O15" s="257">
        <f t="shared" si="1"/>
        <v>0.5167294958688986</v>
      </c>
      <c r="P15" s="179">
        <v>6.5584897552590977</v>
      </c>
    </row>
    <row r="16" spans="1:18">
      <c r="B16" s="173" t="s">
        <v>111</v>
      </c>
      <c r="C16" s="171">
        <v>1.4745233893832588</v>
      </c>
      <c r="D16" s="98">
        <v>3.0150702141120367</v>
      </c>
      <c r="E16" s="98">
        <v>6.4923044756427064</v>
      </c>
      <c r="F16" s="98">
        <v>0.11003905890919842</v>
      </c>
      <c r="G16" s="98">
        <v>1.8486561896745333</v>
      </c>
      <c r="H16" s="257">
        <f t="shared" si="0"/>
        <v>1.9586952485837317</v>
      </c>
      <c r="I16" s="179">
        <v>12.940593327721732</v>
      </c>
      <c r="J16" s="171">
        <v>1.7398338789534917</v>
      </c>
      <c r="K16" s="98">
        <v>2.0041124428451615</v>
      </c>
      <c r="L16" s="98">
        <v>6.8492194475257717</v>
      </c>
      <c r="M16" s="98">
        <v>0.15416249560347395</v>
      </c>
      <c r="N16" s="98">
        <v>1.9160195882146049</v>
      </c>
      <c r="O16" s="257">
        <f t="shared" si="1"/>
        <v>2.0701820838180787</v>
      </c>
      <c r="P16" s="179">
        <v>12.663347853142502</v>
      </c>
    </row>
    <row r="17" spans="2:16">
      <c r="B17" s="173" t="s">
        <v>110</v>
      </c>
      <c r="C17" s="171">
        <v>2.2480463333803096</v>
      </c>
      <c r="D17" s="98">
        <v>2.4145682840010729</v>
      </c>
      <c r="E17" s="98">
        <v>7.6877633869919224</v>
      </c>
      <c r="F17" s="98">
        <v>5.5507316873587884E-2</v>
      </c>
      <c r="G17" s="98">
        <v>2.442321942437867</v>
      </c>
      <c r="H17" s="257">
        <f t="shared" si="0"/>
        <v>2.4978292593114548</v>
      </c>
      <c r="I17" s="179">
        <v>14.84820726368476</v>
      </c>
      <c r="J17" s="171">
        <v>2.5205046244472156</v>
      </c>
      <c r="K17" s="98">
        <v>2.2205349470554272</v>
      </c>
      <c r="L17" s="98">
        <v>8.6045729198397805</v>
      </c>
      <c r="M17" s="98">
        <v>5.5513373676385674E-2</v>
      </c>
      <c r="N17" s="98">
        <v>0.83270060514578526</v>
      </c>
      <c r="O17" s="257">
        <f t="shared" si="1"/>
        <v>0.8882139788221709</v>
      </c>
      <c r="P17" s="179">
        <v>14.405720469022084</v>
      </c>
    </row>
    <row r="18" spans="2:16">
      <c r="B18" s="173" t="s">
        <v>117</v>
      </c>
      <c r="C18" s="171">
        <v>2.1803220668908159</v>
      </c>
      <c r="D18" s="98">
        <v>3.8204742523447184</v>
      </c>
      <c r="E18" s="98">
        <v>9.7525216775791908</v>
      </c>
      <c r="F18" s="98">
        <v>0.50088479915059292</v>
      </c>
      <c r="G18" s="98">
        <v>2.573172889754026</v>
      </c>
      <c r="H18" s="257">
        <f t="shared" si="0"/>
        <v>3.0740576889046189</v>
      </c>
      <c r="I18" s="179">
        <v>18.827375685719343</v>
      </c>
      <c r="J18" s="171">
        <v>2.958822785900546</v>
      </c>
      <c r="K18" s="98">
        <v>4.2956995263738831</v>
      </c>
      <c r="L18" s="98">
        <v>9.7513362246290427</v>
      </c>
      <c r="M18" s="98">
        <v>0.49149880164460902</v>
      </c>
      <c r="N18" s="98">
        <v>2.0348050388086811</v>
      </c>
      <c r="O18" s="257">
        <f t="shared" si="1"/>
        <v>2.52630384045329</v>
      </c>
      <c r="P18" s="179">
        <v>19.532162377356762</v>
      </c>
    </row>
    <row r="19" spans="2:16">
      <c r="B19" s="173" t="s">
        <v>115</v>
      </c>
      <c r="C19" s="171">
        <v>1.4080828324354313</v>
      </c>
      <c r="D19" s="98">
        <v>1.6554487354308449</v>
      </c>
      <c r="E19" s="98">
        <v>5.5562187442046751</v>
      </c>
      <c r="F19" s="98">
        <v>0.15222517107410069</v>
      </c>
      <c r="G19" s="98">
        <v>1.2748858077455933</v>
      </c>
      <c r="H19" s="257">
        <f t="shared" si="0"/>
        <v>1.4271109788196941</v>
      </c>
      <c r="I19" s="179">
        <v>10.046861290890645</v>
      </c>
      <c r="J19" s="171">
        <v>1.5797891494426322</v>
      </c>
      <c r="K19" s="98">
        <v>1.5417219410223277</v>
      </c>
      <c r="L19" s="98">
        <v>4.9487370946395703</v>
      </c>
      <c r="M19" s="98">
        <v>0.13323522947106536</v>
      </c>
      <c r="N19" s="98">
        <v>0.55197452209441356</v>
      </c>
      <c r="O19" s="257">
        <f t="shared" si="1"/>
        <v>0.68520975156547892</v>
      </c>
      <c r="P19" s="179">
        <v>8.7554579366700089</v>
      </c>
    </row>
    <row r="20" spans="2:16">
      <c r="B20" s="173" t="s">
        <v>112</v>
      </c>
      <c r="C20" s="171">
        <v>2.006810218808734</v>
      </c>
      <c r="D20" s="98">
        <v>1.2985242592291808</v>
      </c>
      <c r="E20" s="98">
        <v>7.9800218112629659</v>
      </c>
      <c r="F20" s="98">
        <v>0.11804765992992554</v>
      </c>
      <c r="G20" s="98">
        <v>1.2749147272431958</v>
      </c>
      <c r="H20" s="257">
        <f t="shared" si="0"/>
        <v>1.3929623871731214</v>
      </c>
      <c r="I20" s="179">
        <v>12.678318676474001</v>
      </c>
      <c r="J20" s="171">
        <v>2.7630525350756061</v>
      </c>
      <c r="K20" s="98">
        <v>1.4169500179874903</v>
      </c>
      <c r="L20" s="98">
        <v>6.7541284190737034</v>
      </c>
      <c r="M20" s="98">
        <v>7.0847500899374513E-2</v>
      </c>
      <c r="N20" s="98">
        <v>1.0154808462243681</v>
      </c>
      <c r="O20" s="257">
        <f t="shared" si="1"/>
        <v>1.0863283471237426</v>
      </c>
      <c r="P20" s="179">
        <v>12.020459319260542</v>
      </c>
    </row>
    <row r="21" spans="2:16">
      <c r="B21" s="173" t="s">
        <v>107</v>
      </c>
      <c r="C21" s="171">
        <v>1.3660463774703042</v>
      </c>
      <c r="D21" s="98">
        <v>3.2657046211399456</v>
      </c>
      <c r="E21" s="98">
        <v>7.0863655831272023</v>
      </c>
      <c r="F21" s="98">
        <v>0.51226739155136403</v>
      </c>
      <c r="G21" s="98">
        <v>2.1984808887412703</v>
      </c>
      <c r="H21" s="257">
        <f t="shared" si="0"/>
        <v>2.7107482802926341</v>
      </c>
      <c r="I21" s="179">
        <v>14.428864862030089</v>
      </c>
      <c r="J21" s="171">
        <v>3.4997658014135813</v>
      </c>
      <c r="K21" s="98">
        <v>3.5424458721625269</v>
      </c>
      <c r="L21" s="98">
        <v>8.1732335484231804</v>
      </c>
      <c r="M21" s="98">
        <v>0.49082081361288027</v>
      </c>
      <c r="N21" s="98">
        <v>1.8779231129536287</v>
      </c>
      <c r="O21" s="257">
        <f t="shared" si="1"/>
        <v>2.3687439265665091</v>
      </c>
      <c r="P21" s="179">
        <v>17.584189148565798</v>
      </c>
    </row>
    <row r="22" spans="2:16">
      <c r="B22" s="173" t="s">
        <v>105</v>
      </c>
      <c r="C22" s="171">
        <v>0.81079670950799154</v>
      </c>
      <c r="D22" s="98">
        <v>3.7161515852449605</v>
      </c>
      <c r="E22" s="98">
        <v>5.1060888015443746</v>
      </c>
      <c r="F22" s="98">
        <v>1.9304683559714084E-2</v>
      </c>
      <c r="G22" s="98">
        <v>0.98453886154541814</v>
      </c>
      <c r="H22" s="257">
        <f t="shared" si="0"/>
        <v>1.0038435451051322</v>
      </c>
      <c r="I22" s="179">
        <v>10.636880641402458</v>
      </c>
      <c r="J22" s="171">
        <v>1.3471723094382446</v>
      </c>
      <c r="K22" s="98">
        <v>4.1281208624929073</v>
      </c>
      <c r="L22" s="98">
        <v>5.7447276338188002</v>
      </c>
      <c r="M22" s="98">
        <v>1.9245318706260641E-2</v>
      </c>
      <c r="N22" s="98">
        <v>0.750567429544165</v>
      </c>
      <c r="O22" s="257">
        <f t="shared" si="1"/>
        <v>0.76981274825042567</v>
      </c>
      <c r="P22" s="179">
        <v>11.989833554000379</v>
      </c>
    </row>
    <row r="23" spans="2:16">
      <c r="B23" s="173" t="s">
        <v>109</v>
      </c>
      <c r="C23" s="171">
        <v>0.68641042049171996</v>
      </c>
      <c r="D23" s="98">
        <v>1.8693730600625567</v>
      </c>
      <c r="E23" s="98">
        <v>5.0385445759498593</v>
      </c>
      <c r="F23" s="98">
        <v>4.3813431095216168E-2</v>
      </c>
      <c r="G23" s="98">
        <v>1.1537536855073591</v>
      </c>
      <c r="H23" s="257">
        <f t="shared" si="0"/>
        <v>1.1975671166025752</v>
      </c>
      <c r="I23" s="179">
        <v>8.7918951731067114</v>
      </c>
      <c r="J23" s="171">
        <v>1.1390361284396648</v>
      </c>
      <c r="K23" s="98">
        <v>1.9860117111255693</v>
      </c>
      <c r="L23" s="98">
        <v>5.4177231237322516</v>
      </c>
      <c r="M23" s="98">
        <v>0</v>
      </c>
      <c r="N23" s="98">
        <v>0.58412109150752034</v>
      </c>
      <c r="O23" s="257">
        <f t="shared" si="1"/>
        <v>0.58412109150752034</v>
      </c>
      <c r="P23" s="179">
        <v>9.1268920548050065</v>
      </c>
    </row>
    <row r="24" spans="2:16">
      <c r="B24" s="173" t="s">
        <v>113</v>
      </c>
      <c r="C24" s="171">
        <v>1.2101584044122364</v>
      </c>
      <c r="D24" s="98">
        <v>3.2982748669274677</v>
      </c>
      <c r="E24" s="98">
        <v>8.2338228692361959</v>
      </c>
      <c r="F24" s="98">
        <v>2.3728596164945812E-2</v>
      </c>
      <c r="G24" s="98">
        <v>1.8745590970307191</v>
      </c>
      <c r="H24" s="257">
        <f t="shared" si="0"/>
        <v>1.8982876931956649</v>
      </c>
      <c r="I24" s="179">
        <v>14.640543833771568</v>
      </c>
      <c r="J24" s="171">
        <v>1.875462989067139</v>
      </c>
      <c r="K24" s="98">
        <v>3.0149848052091981</v>
      </c>
      <c r="L24" s="98">
        <v>9.021214377791301</v>
      </c>
      <c r="M24" s="98">
        <v>0</v>
      </c>
      <c r="N24" s="98">
        <v>1.5431024593590383</v>
      </c>
      <c r="O24" s="257">
        <f t="shared" si="1"/>
        <v>1.5431024593590383</v>
      </c>
      <c r="P24" s="179">
        <v>15.454764631426677</v>
      </c>
    </row>
    <row r="25" spans="2:16">
      <c r="B25" s="173" t="s">
        <v>116</v>
      </c>
      <c r="C25" s="171">
        <v>1.2823001519409312</v>
      </c>
      <c r="D25" s="98">
        <v>0.74456137854634719</v>
      </c>
      <c r="E25" s="98">
        <v>7.8178944747366446</v>
      </c>
      <c r="F25" s="98">
        <v>2.0682260515176309E-2</v>
      </c>
      <c r="G25" s="98">
        <v>2.9989277747005652</v>
      </c>
      <c r="H25" s="257">
        <f t="shared" si="0"/>
        <v>3.0196100352157416</v>
      </c>
      <c r="I25" s="179">
        <v>12.864366040439664</v>
      </c>
      <c r="J25" s="171">
        <v>2.172719369156384</v>
      </c>
      <c r="K25" s="98">
        <v>0.66216209345718369</v>
      </c>
      <c r="L25" s="98">
        <v>8.318411299055871</v>
      </c>
      <c r="M25" s="98">
        <v>2.069256542053699E-2</v>
      </c>
      <c r="N25" s="98">
        <v>2.3796450233617539</v>
      </c>
      <c r="O25" s="257">
        <f t="shared" si="1"/>
        <v>2.4003375887822909</v>
      </c>
      <c r="P25" s="179">
        <v>13.55363035045173</v>
      </c>
    </row>
    <row r="26" spans="2:16" ht="15.75" thickBot="1">
      <c r="B26" s="181" t="s">
        <v>282</v>
      </c>
      <c r="C26" s="182">
        <v>4.9093780648395411</v>
      </c>
      <c r="D26" s="183">
        <v>5.3742329890427687</v>
      </c>
      <c r="E26" s="183">
        <v>15.226607055883687</v>
      </c>
      <c r="F26" s="183">
        <v>0.27473969335701814</v>
      </c>
      <c r="G26" s="183">
        <v>2.8830279214299752</v>
      </c>
      <c r="H26" s="258">
        <f t="shared" si="0"/>
        <v>3.1577676147869935</v>
      </c>
      <c r="I26" s="180">
        <v>28.667985724552992</v>
      </c>
      <c r="J26" s="182">
        <v>5.4213557931136016</v>
      </c>
      <c r="K26" s="183">
        <v>6.8607153260437199</v>
      </c>
      <c r="L26" s="183">
        <v>18.235364130962488</v>
      </c>
      <c r="M26" s="183">
        <v>0.23989325548835302</v>
      </c>
      <c r="N26" s="183">
        <v>2.8578587827742927</v>
      </c>
      <c r="O26" s="258">
        <f t="shared" si="1"/>
        <v>3.0977520382626458</v>
      </c>
      <c r="P26" s="180">
        <v>33.615187288382458</v>
      </c>
    </row>
    <row r="28" spans="2:16">
      <c r="B28" s="73" t="s">
        <v>279</v>
      </c>
    </row>
  </sheetData>
  <mergeCells count="3">
    <mergeCell ref="C10:I10"/>
    <mergeCell ref="J10:P10"/>
    <mergeCell ref="B1:R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L136"/>
  <sheetViews>
    <sheetView showGridLines="0" topLeftCell="A115" workbookViewId="0">
      <selection activeCell="B134" sqref="B134:F136"/>
    </sheetView>
  </sheetViews>
  <sheetFormatPr defaultRowHeight="15"/>
  <cols>
    <col min="1" max="1" width="10.85546875" style="73" customWidth="1"/>
    <col min="2" max="2" width="9.140625" style="73"/>
    <col min="3" max="3" width="53.140625" style="73" bestFit="1" customWidth="1"/>
    <col min="4" max="4" width="12.28515625" style="73" customWidth="1"/>
    <col min="5" max="5" width="9.85546875" style="73" customWidth="1"/>
    <col min="6" max="6" width="12.85546875" style="73" customWidth="1"/>
    <col min="7" max="16384" width="9.140625" style="73"/>
  </cols>
  <sheetData>
    <row r="1" spans="1:12" ht="18.75">
      <c r="A1" s="2" t="s">
        <v>350</v>
      </c>
      <c r="B1" s="263" t="s">
        <v>396</v>
      </c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3" spans="1:12">
      <c r="A3" s="82" t="s">
        <v>282</v>
      </c>
      <c r="B3" s="74"/>
      <c r="C3" s="74"/>
      <c r="D3" s="74"/>
      <c r="E3" s="74"/>
      <c r="F3" s="74"/>
      <c r="G3" s="74"/>
      <c r="H3" s="74"/>
      <c r="I3" s="74"/>
      <c r="J3" s="74"/>
    </row>
    <row r="5" spans="1:12">
      <c r="B5" s="170" t="s">
        <v>368</v>
      </c>
    </row>
    <row r="6" spans="1:12" ht="15.75" thickBot="1"/>
    <row r="7" spans="1:12" ht="15.75" thickBot="1">
      <c r="B7" s="271" t="s">
        <v>367</v>
      </c>
      <c r="C7" s="272"/>
      <c r="D7" s="272"/>
      <c r="E7" s="272"/>
      <c r="F7" s="273"/>
    </row>
    <row r="8" spans="1:12" ht="90">
      <c r="B8" s="184"/>
      <c r="C8" s="184"/>
      <c r="D8" s="185" t="s">
        <v>315</v>
      </c>
      <c r="E8" s="253" t="s">
        <v>397</v>
      </c>
      <c r="F8" s="186" t="s">
        <v>317</v>
      </c>
    </row>
    <row r="9" spans="1:12">
      <c r="B9" s="75" t="s">
        <v>139</v>
      </c>
      <c r="C9" s="75" t="s">
        <v>140</v>
      </c>
      <c r="D9" s="75">
        <v>13</v>
      </c>
      <c r="E9" s="75">
        <v>0</v>
      </c>
      <c r="F9" s="98">
        <v>0</v>
      </c>
    </row>
    <row r="10" spans="1:12">
      <c r="B10" s="75">
        <v>0</v>
      </c>
      <c r="C10" s="75" t="s">
        <v>140</v>
      </c>
      <c r="D10" s="75">
        <v>3</v>
      </c>
      <c r="E10" s="75">
        <v>0</v>
      </c>
      <c r="F10" s="98">
        <v>0</v>
      </c>
    </row>
    <row r="11" spans="1:12">
      <c r="B11" s="75" t="s">
        <v>141</v>
      </c>
      <c r="C11" s="75"/>
      <c r="D11" s="75">
        <v>10</v>
      </c>
      <c r="E11" s="75">
        <v>0</v>
      </c>
      <c r="F11" s="98">
        <v>0</v>
      </c>
    </row>
    <row r="12" spans="1:12">
      <c r="B12" s="75" t="s">
        <v>142</v>
      </c>
      <c r="C12" s="75" t="s">
        <v>143</v>
      </c>
      <c r="D12" s="75">
        <v>902</v>
      </c>
      <c r="E12" s="75">
        <v>2031</v>
      </c>
      <c r="F12" s="98">
        <v>2.2516629711751661</v>
      </c>
    </row>
    <row r="13" spans="1:12">
      <c r="B13" s="75" t="s">
        <v>144</v>
      </c>
      <c r="C13" s="75" t="s">
        <v>145</v>
      </c>
      <c r="D13" s="75">
        <v>3020</v>
      </c>
      <c r="E13" s="75">
        <v>10619</v>
      </c>
      <c r="F13" s="98">
        <v>3.516225165562914</v>
      </c>
    </row>
    <row r="14" spans="1:12">
      <c r="B14" s="75">
        <v>211</v>
      </c>
      <c r="C14" s="75" t="s">
        <v>146</v>
      </c>
      <c r="D14" s="75">
        <v>54</v>
      </c>
      <c r="E14" s="75">
        <v>6</v>
      </c>
      <c r="F14" s="98">
        <v>0.1111111111111111</v>
      </c>
    </row>
    <row r="15" spans="1:12">
      <c r="B15" s="75">
        <v>212</v>
      </c>
      <c r="C15" s="75" t="s">
        <v>147</v>
      </c>
      <c r="D15" s="75">
        <v>9</v>
      </c>
      <c r="E15" s="75">
        <v>91</v>
      </c>
      <c r="F15" s="98">
        <v>10.111111111111111</v>
      </c>
    </row>
    <row r="16" spans="1:12">
      <c r="B16" s="75">
        <v>213</v>
      </c>
      <c r="C16" s="75" t="s">
        <v>148</v>
      </c>
      <c r="D16" s="75">
        <v>645</v>
      </c>
      <c r="E16" s="75">
        <v>4927</v>
      </c>
      <c r="F16" s="98">
        <v>7.6387596899224803</v>
      </c>
    </row>
    <row r="17" spans="2:6">
      <c r="B17" s="75">
        <v>214</v>
      </c>
      <c r="C17" s="75" t="s">
        <v>149</v>
      </c>
      <c r="D17" s="75">
        <v>531</v>
      </c>
      <c r="E17" s="75">
        <v>714</v>
      </c>
      <c r="F17" s="98">
        <v>1.344632768361582</v>
      </c>
    </row>
    <row r="18" spans="2:6">
      <c r="B18" s="75">
        <v>221</v>
      </c>
      <c r="C18" s="75" t="s">
        <v>150</v>
      </c>
      <c r="D18" s="75">
        <v>21</v>
      </c>
      <c r="E18" s="75">
        <v>144</v>
      </c>
      <c r="F18" s="98">
        <v>6.8571428571428568</v>
      </c>
    </row>
    <row r="19" spans="2:6">
      <c r="B19" s="75">
        <v>222</v>
      </c>
      <c r="C19" s="75" t="s">
        <v>151</v>
      </c>
      <c r="D19" s="75">
        <v>703</v>
      </c>
      <c r="E19" s="75">
        <v>657</v>
      </c>
      <c r="F19" s="98">
        <v>0.93456614509246083</v>
      </c>
    </row>
    <row r="20" spans="2:6">
      <c r="B20" s="75">
        <v>231</v>
      </c>
      <c r="C20" s="75" t="s">
        <v>152</v>
      </c>
      <c r="D20" s="75">
        <v>15</v>
      </c>
      <c r="E20" s="75">
        <v>0</v>
      </c>
      <c r="F20" s="98">
        <v>0</v>
      </c>
    </row>
    <row r="21" spans="2:6">
      <c r="B21" s="75">
        <v>232</v>
      </c>
      <c r="C21" s="75" t="s">
        <v>153</v>
      </c>
      <c r="D21" s="75">
        <v>32</v>
      </c>
      <c r="E21" s="75">
        <v>72</v>
      </c>
      <c r="F21" s="98">
        <v>2.25</v>
      </c>
    </row>
    <row r="22" spans="2:6">
      <c r="B22" s="75">
        <v>233</v>
      </c>
      <c r="C22" s="75" t="s">
        <v>154</v>
      </c>
      <c r="D22" s="75">
        <v>41</v>
      </c>
      <c r="E22" s="75">
        <v>82</v>
      </c>
      <c r="F22" s="98">
        <v>2</v>
      </c>
    </row>
    <row r="23" spans="2:6">
      <c r="B23" s="75">
        <v>234</v>
      </c>
      <c r="C23" s="75" t="s">
        <v>155</v>
      </c>
      <c r="D23" s="75">
        <v>8</v>
      </c>
      <c r="E23" s="75">
        <v>26</v>
      </c>
      <c r="F23" s="98">
        <v>3.25</v>
      </c>
    </row>
    <row r="24" spans="2:6">
      <c r="B24" s="75">
        <v>235</v>
      </c>
      <c r="C24" s="75" t="s">
        <v>156</v>
      </c>
      <c r="D24" s="75">
        <v>114</v>
      </c>
      <c r="E24" s="75">
        <v>334</v>
      </c>
      <c r="F24" s="98">
        <v>2.9298245614035086</v>
      </c>
    </row>
    <row r="25" spans="2:6">
      <c r="B25" s="75">
        <v>241</v>
      </c>
      <c r="C25" s="75" t="s">
        <v>157</v>
      </c>
      <c r="D25" s="75">
        <v>445</v>
      </c>
      <c r="E25" s="75">
        <v>2198</v>
      </c>
      <c r="F25" s="98">
        <v>4.9393258426966291</v>
      </c>
    </row>
    <row r="26" spans="2:6">
      <c r="B26" s="75">
        <v>242</v>
      </c>
      <c r="C26" s="75" t="s">
        <v>158</v>
      </c>
      <c r="D26" s="75">
        <v>30</v>
      </c>
      <c r="E26" s="75">
        <v>331</v>
      </c>
      <c r="F26" s="98">
        <v>11.033333333333333</v>
      </c>
    </row>
    <row r="27" spans="2:6">
      <c r="B27" s="75">
        <v>243</v>
      </c>
      <c r="C27" s="75" t="s">
        <v>159</v>
      </c>
      <c r="D27" s="75">
        <v>44</v>
      </c>
      <c r="E27" s="75">
        <v>12</v>
      </c>
      <c r="F27" s="98">
        <v>0.27272727272727271</v>
      </c>
    </row>
    <row r="28" spans="2:6">
      <c r="B28" s="75">
        <v>244</v>
      </c>
      <c r="C28" s="75" t="s">
        <v>160</v>
      </c>
      <c r="D28" s="75">
        <v>138</v>
      </c>
      <c r="E28" s="75">
        <v>662</v>
      </c>
      <c r="F28" s="98">
        <v>4.7971014492753623</v>
      </c>
    </row>
    <row r="29" spans="2:6">
      <c r="B29" s="75">
        <v>245</v>
      </c>
      <c r="C29" s="75" t="s">
        <v>161</v>
      </c>
      <c r="D29" s="75">
        <v>39</v>
      </c>
      <c r="E29" s="75">
        <v>210</v>
      </c>
      <c r="F29" s="98">
        <v>5.384615384615385</v>
      </c>
    </row>
    <row r="30" spans="2:6">
      <c r="B30" s="75">
        <v>246</v>
      </c>
      <c r="C30" s="75" t="s">
        <v>162</v>
      </c>
      <c r="D30" s="75">
        <v>0</v>
      </c>
      <c r="E30" s="75">
        <v>5</v>
      </c>
      <c r="F30" s="98" t="s">
        <v>102</v>
      </c>
    </row>
    <row r="31" spans="2:6">
      <c r="B31" s="75">
        <v>247</v>
      </c>
      <c r="C31" s="75" t="s">
        <v>163</v>
      </c>
      <c r="D31" s="75">
        <v>141</v>
      </c>
      <c r="E31" s="75">
        <v>148</v>
      </c>
      <c r="F31" s="98">
        <v>1.0496453900709219</v>
      </c>
    </row>
    <row r="32" spans="2:6">
      <c r="B32" s="75" t="s">
        <v>164</v>
      </c>
      <c r="C32" s="75" t="s">
        <v>165</v>
      </c>
      <c r="D32" s="75">
        <v>6812</v>
      </c>
      <c r="E32" s="75">
        <v>8292</v>
      </c>
      <c r="F32" s="98">
        <v>1.2172636523781561</v>
      </c>
    </row>
    <row r="33" spans="2:6">
      <c r="B33" s="75">
        <v>311</v>
      </c>
      <c r="C33" s="75" t="s">
        <v>166</v>
      </c>
      <c r="D33" s="75">
        <v>1269</v>
      </c>
      <c r="E33" s="75">
        <v>262</v>
      </c>
      <c r="F33" s="98">
        <v>0.20646178092986603</v>
      </c>
    </row>
    <row r="34" spans="2:6">
      <c r="B34" s="75">
        <v>312</v>
      </c>
      <c r="C34" s="75" t="s">
        <v>167</v>
      </c>
      <c r="D34" s="75">
        <v>429</v>
      </c>
      <c r="E34" s="75">
        <v>2212</v>
      </c>
      <c r="F34" s="98">
        <v>5.1561771561771561</v>
      </c>
    </row>
    <row r="35" spans="2:6">
      <c r="B35" s="75">
        <v>313</v>
      </c>
      <c r="C35" s="75" t="s">
        <v>168</v>
      </c>
      <c r="D35" s="75">
        <v>158</v>
      </c>
      <c r="E35" s="75">
        <v>632</v>
      </c>
      <c r="F35" s="98">
        <v>4</v>
      </c>
    </row>
    <row r="36" spans="2:6">
      <c r="B36" s="75">
        <v>314</v>
      </c>
      <c r="C36" s="75" t="s">
        <v>169</v>
      </c>
      <c r="D36" s="75">
        <v>0</v>
      </c>
      <c r="E36" s="75">
        <v>62</v>
      </c>
      <c r="F36" s="98" t="s">
        <v>102</v>
      </c>
    </row>
    <row r="37" spans="2:6">
      <c r="B37" s="75">
        <v>315</v>
      </c>
      <c r="C37" s="75" t="s">
        <v>170</v>
      </c>
      <c r="D37" s="75">
        <v>125</v>
      </c>
      <c r="E37" s="75">
        <v>389</v>
      </c>
      <c r="F37" s="98">
        <v>3.1120000000000001</v>
      </c>
    </row>
    <row r="38" spans="2:6">
      <c r="B38" s="75">
        <v>316</v>
      </c>
      <c r="C38" s="75" t="s">
        <v>171</v>
      </c>
      <c r="D38" s="75">
        <v>2</v>
      </c>
      <c r="E38" s="75">
        <v>0</v>
      </c>
      <c r="F38" s="98">
        <v>0</v>
      </c>
    </row>
    <row r="39" spans="2:6">
      <c r="B39" s="75">
        <v>321</v>
      </c>
      <c r="C39" s="75" t="s">
        <v>172</v>
      </c>
      <c r="D39" s="75">
        <v>34</v>
      </c>
      <c r="E39" s="75">
        <v>102</v>
      </c>
      <c r="F39" s="98">
        <v>3</v>
      </c>
    </row>
    <row r="40" spans="2:6">
      <c r="B40" s="75">
        <v>322</v>
      </c>
      <c r="C40" s="75" t="s">
        <v>173</v>
      </c>
      <c r="D40" s="75">
        <v>322</v>
      </c>
      <c r="E40" s="75">
        <v>78</v>
      </c>
      <c r="F40" s="98">
        <v>0.24223602484472051</v>
      </c>
    </row>
    <row r="41" spans="2:6">
      <c r="B41" s="75">
        <v>323</v>
      </c>
      <c r="C41" s="75" t="s">
        <v>174</v>
      </c>
      <c r="D41" s="75">
        <v>438</v>
      </c>
      <c r="E41" s="75">
        <v>594</v>
      </c>
      <c r="F41" s="98">
        <v>1.3561643835616439</v>
      </c>
    </row>
    <row r="42" spans="2:6">
      <c r="B42" s="75">
        <v>331</v>
      </c>
      <c r="C42" s="75" t="s">
        <v>175</v>
      </c>
      <c r="D42" s="75">
        <v>44</v>
      </c>
      <c r="E42" s="75">
        <v>29</v>
      </c>
      <c r="F42" s="98">
        <v>0.65909090909090906</v>
      </c>
    </row>
    <row r="43" spans="2:6">
      <c r="B43" s="75">
        <v>332</v>
      </c>
      <c r="C43" s="75" t="s">
        <v>176</v>
      </c>
      <c r="D43" s="75">
        <v>28</v>
      </c>
      <c r="E43" s="75">
        <v>34</v>
      </c>
      <c r="F43" s="98">
        <v>1.2142857142857142</v>
      </c>
    </row>
    <row r="44" spans="2:6">
      <c r="B44" s="75">
        <v>333</v>
      </c>
      <c r="C44" s="75" t="s">
        <v>177</v>
      </c>
      <c r="D44" s="75">
        <v>8</v>
      </c>
      <c r="E44" s="75">
        <v>28</v>
      </c>
      <c r="F44" s="98">
        <v>3.5</v>
      </c>
    </row>
    <row r="45" spans="2:6">
      <c r="B45" s="75">
        <v>334</v>
      </c>
      <c r="C45" s="75" t="s">
        <v>178</v>
      </c>
      <c r="D45" s="75">
        <v>184</v>
      </c>
      <c r="E45" s="75">
        <v>108</v>
      </c>
      <c r="F45" s="98">
        <v>0.58695652173913049</v>
      </c>
    </row>
    <row r="46" spans="2:6">
      <c r="B46" s="75">
        <v>341</v>
      </c>
      <c r="C46" s="75" t="s">
        <v>179</v>
      </c>
      <c r="D46" s="75">
        <v>2268</v>
      </c>
      <c r="E46" s="75">
        <v>321</v>
      </c>
      <c r="F46" s="98">
        <v>0.14153439153439154</v>
      </c>
    </row>
    <row r="47" spans="2:6">
      <c r="B47" s="75">
        <v>342</v>
      </c>
      <c r="C47" s="75" t="s">
        <v>180</v>
      </c>
      <c r="D47" s="75">
        <v>563</v>
      </c>
      <c r="E47" s="75">
        <v>487</v>
      </c>
      <c r="F47" s="98">
        <v>0.86500888099467144</v>
      </c>
    </row>
    <row r="48" spans="2:6">
      <c r="B48" s="75">
        <v>343</v>
      </c>
      <c r="C48" s="75" t="s">
        <v>181</v>
      </c>
      <c r="D48" s="75">
        <v>608</v>
      </c>
      <c r="E48" s="75">
        <v>1944</v>
      </c>
      <c r="F48" s="98">
        <v>3.1973684210526314</v>
      </c>
    </row>
    <row r="49" spans="2:6">
      <c r="B49" s="75">
        <v>344</v>
      </c>
      <c r="C49" s="75" t="s">
        <v>182</v>
      </c>
      <c r="D49" s="75">
        <v>31</v>
      </c>
      <c r="E49" s="75">
        <v>350</v>
      </c>
      <c r="F49" s="98">
        <v>11.290322580645162</v>
      </c>
    </row>
    <row r="50" spans="2:6">
      <c r="B50" s="75">
        <v>345</v>
      </c>
      <c r="C50" s="75" t="s">
        <v>183</v>
      </c>
      <c r="D50" s="75">
        <v>92</v>
      </c>
      <c r="E50" s="75">
        <v>9</v>
      </c>
      <c r="F50" s="98">
        <v>9.7826086956521743E-2</v>
      </c>
    </row>
    <row r="51" spans="2:6">
      <c r="B51" s="75">
        <v>346</v>
      </c>
      <c r="C51" s="75" t="s">
        <v>184</v>
      </c>
      <c r="D51" s="75">
        <v>96</v>
      </c>
      <c r="E51" s="75">
        <v>391</v>
      </c>
      <c r="F51" s="98">
        <v>4.072916666666667</v>
      </c>
    </row>
    <row r="52" spans="2:6">
      <c r="B52" s="75">
        <v>347</v>
      </c>
      <c r="C52" s="75" t="s">
        <v>185</v>
      </c>
      <c r="D52" s="75">
        <v>28</v>
      </c>
      <c r="E52" s="75">
        <v>170</v>
      </c>
      <c r="F52" s="98">
        <v>6.0714285714285712</v>
      </c>
    </row>
    <row r="53" spans="2:6">
      <c r="B53" s="75">
        <v>348</v>
      </c>
      <c r="C53" s="75" t="s">
        <v>186</v>
      </c>
      <c r="D53" s="75">
        <v>42</v>
      </c>
      <c r="E53" s="75">
        <v>37</v>
      </c>
      <c r="F53" s="98">
        <v>0.88095238095238093</v>
      </c>
    </row>
    <row r="54" spans="2:6">
      <c r="B54" s="75">
        <v>349</v>
      </c>
      <c r="C54" s="75" t="s">
        <v>187</v>
      </c>
      <c r="D54" s="75">
        <v>1</v>
      </c>
      <c r="E54" s="75">
        <v>0</v>
      </c>
      <c r="F54" s="98">
        <v>0</v>
      </c>
    </row>
    <row r="55" spans="2:6">
      <c r="B55" s="75" t="s">
        <v>188</v>
      </c>
      <c r="C55" s="75" t="s">
        <v>189</v>
      </c>
      <c r="D55" s="75">
        <v>1524</v>
      </c>
      <c r="E55" s="75">
        <v>2224</v>
      </c>
      <c r="F55" s="98">
        <v>1.4593175853018372</v>
      </c>
    </row>
    <row r="56" spans="2:6">
      <c r="B56" s="75">
        <v>411</v>
      </c>
      <c r="C56" s="75" t="s">
        <v>190</v>
      </c>
      <c r="D56" s="75">
        <v>426</v>
      </c>
      <c r="E56" s="75">
        <v>391</v>
      </c>
      <c r="F56" s="98">
        <v>0.9178403755868545</v>
      </c>
    </row>
    <row r="57" spans="2:6">
      <c r="B57" s="75">
        <v>412</v>
      </c>
      <c r="C57" s="75" t="s">
        <v>191</v>
      </c>
      <c r="D57" s="75">
        <v>65</v>
      </c>
      <c r="E57" s="75">
        <v>1180</v>
      </c>
      <c r="F57" s="98">
        <v>18.153846153846153</v>
      </c>
    </row>
    <row r="58" spans="2:6">
      <c r="B58" s="75">
        <v>413</v>
      </c>
      <c r="C58" s="75" t="s">
        <v>192</v>
      </c>
      <c r="D58" s="75">
        <v>385</v>
      </c>
      <c r="E58" s="75">
        <v>194</v>
      </c>
      <c r="F58" s="98">
        <v>0.50389610389610384</v>
      </c>
    </row>
    <row r="59" spans="2:6">
      <c r="B59" s="75">
        <v>414</v>
      </c>
      <c r="C59" s="75" t="s">
        <v>193</v>
      </c>
      <c r="D59" s="75">
        <v>26</v>
      </c>
      <c r="E59" s="75">
        <v>195</v>
      </c>
      <c r="F59" s="98">
        <v>7.5</v>
      </c>
    </row>
    <row r="60" spans="2:6">
      <c r="B60" s="75">
        <v>419</v>
      </c>
      <c r="C60" s="75" t="s">
        <v>194</v>
      </c>
      <c r="D60" s="75">
        <v>12</v>
      </c>
      <c r="E60" s="75">
        <v>0</v>
      </c>
      <c r="F60" s="98">
        <v>0</v>
      </c>
    </row>
    <row r="61" spans="2:6">
      <c r="B61" s="75">
        <v>421</v>
      </c>
      <c r="C61" s="75" t="s">
        <v>195</v>
      </c>
      <c r="D61" s="75">
        <v>119</v>
      </c>
      <c r="E61" s="75">
        <v>118</v>
      </c>
      <c r="F61" s="98">
        <v>0.99159663865546221</v>
      </c>
    </row>
    <row r="62" spans="2:6">
      <c r="B62" s="75">
        <v>422</v>
      </c>
      <c r="C62" s="75" t="s">
        <v>196</v>
      </c>
      <c r="D62" s="75">
        <v>481</v>
      </c>
      <c r="E62" s="75">
        <v>146</v>
      </c>
      <c r="F62" s="98">
        <v>0.30353430353430355</v>
      </c>
    </row>
    <row r="63" spans="2:6">
      <c r="B63" s="75" t="s">
        <v>197</v>
      </c>
      <c r="C63" s="75" t="s">
        <v>198</v>
      </c>
      <c r="D63" s="75">
        <v>3649</v>
      </c>
      <c r="E63" s="75">
        <v>1666</v>
      </c>
      <c r="F63" s="98">
        <v>0.45656344203891475</v>
      </c>
    </row>
    <row r="64" spans="2:6">
      <c r="B64" s="75">
        <v>511</v>
      </c>
      <c r="C64" s="75" t="s">
        <v>199</v>
      </c>
      <c r="D64" s="75">
        <v>11</v>
      </c>
      <c r="E64" s="75">
        <v>63</v>
      </c>
      <c r="F64" s="98">
        <v>5.7272727272727275</v>
      </c>
    </row>
    <row r="65" spans="2:6">
      <c r="B65" s="75">
        <v>512</v>
      </c>
      <c r="C65" s="75" t="s">
        <v>200</v>
      </c>
      <c r="D65" s="75">
        <v>1666</v>
      </c>
      <c r="E65" s="75">
        <v>206</v>
      </c>
      <c r="F65" s="98">
        <v>0.12364945978391356</v>
      </c>
    </row>
    <row r="66" spans="2:6">
      <c r="B66" s="75">
        <v>513</v>
      </c>
      <c r="C66" s="75" t="s">
        <v>201</v>
      </c>
      <c r="D66" s="75">
        <v>142</v>
      </c>
      <c r="E66" s="75">
        <v>437</v>
      </c>
      <c r="F66" s="98">
        <v>3.0774647887323945</v>
      </c>
    </row>
    <row r="67" spans="2:6">
      <c r="B67" s="75">
        <v>514</v>
      </c>
      <c r="C67" s="75" t="s">
        <v>202</v>
      </c>
      <c r="D67" s="75">
        <v>440</v>
      </c>
      <c r="E67" s="75">
        <v>883</v>
      </c>
      <c r="F67" s="98">
        <v>2.0068181818181818</v>
      </c>
    </row>
    <row r="68" spans="2:6">
      <c r="B68" s="75">
        <v>515</v>
      </c>
      <c r="C68" s="75" t="s">
        <v>203</v>
      </c>
      <c r="D68" s="75">
        <v>2</v>
      </c>
      <c r="E68" s="75">
        <v>0</v>
      </c>
      <c r="F68" s="98">
        <v>0</v>
      </c>
    </row>
    <row r="69" spans="2:6">
      <c r="B69" s="75">
        <v>516</v>
      </c>
      <c r="C69" s="75" t="s">
        <v>204</v>
      </c>
      <c r="D69" s="75">
        <v>372</v>
      </c>
      <c r="E69" s="75">
        <v>30</v>
      </c>
      <c r="F69" s="98">
        <v>8.0645161290322578E-2</v>
      </c>
    </row>
    <row r="70" spans="2:6">
      <c r="B70" s="75">
        <v>521</v>
      </c>
      <c r="C70" s="75" t="s">
        <v>205</v>
      </c>
      <c r="D70" s="75">
        <v>881</v>
      </c>
      <c r="E70" s="75">
        <v>47</v>
      </c>
      <c r="F70" s="98">
        <v>5.3348467650397274E-2</v>
      </c>
    </row>
    <row r="71" spans="2:6">
      <c r="B71" s="75">
        <v>522</v>
      </c>
      <c r="C71" s="75" t="s">
        <v>206</v>
      </c>
      <c r="D71" s="75">
        <v>25</v>
      </c>
      <c r="E71" s="75">
        <v>0</v>
      </c>
      <c r="F71" s="98">
        <v>0</v>
      </c>
    </row>
    <row r="72" spans="2:6">
      <c r="B72" s="75" t="s">
        <v>207</v>
      </c>
      <c r="C72" s="75" t="s">
        <v>208</v>
      </c>
      <c r="D72" s="75">
        <v>302</v>
      </c>
      <c r="E72" s="75">
        <v>134</v>
      </c>
      <c r="F72" s="98">
        <v>0.44370860927152317</v>
      </c>
    </row>
    <row r="73" spans="2:6">
      <c r="B73" s="75">
        <v>611</v>
      </c>
      <c r="C73" s="75" t="s">
        <v>209</v>
      </c>
      <c r="D73" s="75">
        <v>151</v>
      </c>
      <c r="E73" s="75">
        <v>68</v>
      </c>
      <c r="F73" s="98">
        <v>0.45033112582781459</v>
      </c>
    </row>
    <row r="74" spans="2:6">
      <c r="B74" s="75">
        <v>612</v>
      </c>
      <c r="C74" s="75" t="s">
        <v>210</v>
      </c>
      <c r="D74" s="75">
        <v>63</v>
      </c>
      <c r="E74" s="75">
        <v>13</v>
      </c>
      <c r="F74" s="98">
        <v>0.20634920634920634</v>
      </c>
    </row>
    <row r="75" spans="2:6">
      <c r="B75" s="75">
        <v>613</v>
      </c>
      <c r="C75" s="75" t="s">
        <v>211</v>
      </c>
      <c r="D75" s="75">
        <v>2</v>
      </c>
      <c r="E75" s="75">
        <v>1</v>
      </c>
      <c r="F75" s="98">
        <v>0.5</v>
      </c>
    </row>
    <row r="76" spans="2:6">
      <c r="B76" s="75">
        <v>614</v>
      </c>
      <c r="C76" s="75" t="s">
        <v>212</v>
      </c>
      <c r="D76" s="75">
        <v>81</v>
      </c>
      <c r="E76" s="75">
        <v>52</v>
      </c>
      <c r="F76" s="98">
        <v>0.64197530864197527</v>
      </c>
    </row>
    <row r="77" spans="2:6">
      <c r="B77" s="75">
        <v>615</v>
      </c>
      <c r="C77" s="75" t="s">
        <v>213</v>
      </c>
      <c r="D77" s="75">
        <v>3</v>
      </c>
      <c r="E77" s="75">
        <v>0</v>
      </c>
      <c r="F77" s="98">
        <v>0</v>
      </c>
    </row>
    <row r="78" spans="2:6">
      <c r="B78" s="75">
        <v>621</v>
      </c>
      <c r="C78" s="75" t="s">
        <v>214</v>
      </c>
      <c r="D78" s="75">
        <v>2</v>
      </c>
      <c r="E78" s="75">
        <v>0</v>
      </c>
      <c r="F78" s="98">
        <v>0</v>
      </c>
    </row>
    <row r="79" spans="2:6">
      <c r="B79" s="75" t="s">
        <v>215</v>
      </c>
      <c r="C79" s="75" t="s">
        <v>216</v>
      </c>
      <c r="D79" s="75">
        <v>8442</v>
      </c>
      <c r="E79" s="75">
        <v>1822</v>
      </c>
      <c r="F79" s="98">
        <v>0.21582563373608149</v>
      </c>
    </row>
    <row r="80" spans="2:6">
      <c r="B80" s="75">
        <v>711</v>
      </c>
      <c r="C80" s="75" t="s">
        <v>217</v>
      </c>
      <c r="D80" s="75">
        <v>79</v>
      </c>
      <c r="E80" s="75">
        <v>27</v>
      </c>
      <c r="F80" s="98">
        <v>0.34177215189873417</v>
      </c>
    </row>
    <row r="81" spans="2:6">
      <c r="B81" s="75">
        <v>712</v>
      </c>
      <c r="C81" s="75" t="s">
        <v>218</v>
      </c>
      <c r="D81" s="75">
        <v>1680</v>
      </c>
      <c r="E81" s="75">
        <v>154</v>
      </c>
      <c r="F81" s="98">
        <v>9.166666666666666E-2</v>
      </c>
    </row>
    <row r="82" spans="2:6">
      <c r="B82" s="75">
        <v>713</v>
      </c>
      <c r="C82" s="75" t="s">
        <v>219</v>
      </c>
      <c r="D82" s="75">
        <v>707</v>
      </c>
      <c r="E82" s="75">
        <v>117</v>
      </c>
      <c r="F82" s="98">
        <v>0.16548797736916548</v>
      </c>
    </row>
    <row r="83" spans="2:6">
      <c r="B83" s="75">
        <v>714</v>
      </c>
      <c r="C83" s="75" t="s">
        <v>220</v>
      </c>
      <c r="D83" s="75">
        <v>317</v>
      </c>
      <c r="E83" s="75">
        <v>59</v>
      </c>
      <c r="F83" s="98">
        <v>0.18611987381703471</v>
      </c>
    </row>
    <row r="84" spans="2:6">
      <c r="B84" s="75">
        <v>721</v>
      </c>
      <c r="C84" s="75" t="s">
        <v>221</v>
      </c>
      <c r="D84" s="75">
        <v>1110</v>
      </c>
      <c r="E84" s="75">
        <v>348</v>
      </c>
      <c r="F84" s="98">
        <v>0.31351351351351353</v>
      </c>
    </row>
    <row r="85" spans="2:6">
      <c r="B85" s="75">
        <v>722</v>
      </c>
      <c r="C85" s="75" t="s">
        <v>222</v>
      </c>
      <c r="D85" s="75">
        <v>1191</v>
      </c>
      <c r="E85" s="75">
        <v>121</v>
      </c>
      <c r="F85" s="98">
        <v>0.1015952980688497</v>
      </c>
    </row>
    <row r="86" spans="2:6">
      <c r="B86" s="75">
        <v>723</v>
      </c>
      <c r="C86" s="75" t="s">
        <v>223</v>
      </c>
      <c r="D86" s="75">
        <v>511</v>
      </c>
      <c r="E86" s="75">
        <v>148</v>
      </c>
      <c r="F86" s="98">
        <v>0.28962818003913893</v>
      </c>
    </row>
    <row r="87" spans="2:6">
      <c r="B87" s="75">
        <v>724</v>
      </c>
      <c r="C87" s="75" t="s">
        <v>224</v>
      </c>
      <c r="D87" s="75">
        <v>1280</v>
      </c>
      <c r="E87" s="75">
        <v>72</v>
      </c>
      <c r="F87" s="98">
        <v>5.6250000000000001E-2</v>
      </c>
    </row>
    <row r="88" spans="2:6">
      <c r="B88" s="75">
        <v>731</v>
      </c>
      <c r="C88" s="75" t="s">
        <v>225</v>
      </c>
      <c r="D88" s="75">
        <v>16</v>
      </c>
      <c r="E88" s="75">
        <v>0</v>
      </c>
      <c r="F88" s="98">
        <v>0</v>
      </c>
    </row>
    <row r="89" spans="2:6">
      <c r="B89" s="75">
        <v>732</v>
      </c>
      <c r="C89" s="75" t="s">
        <v>226</v>
      </c>
      <c r="D89" s="75">
        <v>58</v>
      </c>
      <c r="E89" s="75">
        <v>8</v>
      </c>
      <c r="F89" s="98">
        <v>0.13793103448275862</v>
      </c>
    </row>
    <row r="90" spans="2:6">
      <c r="B90" s="75">
        <v>733</v>
      </c>
      <c r="C90" s="75" t="s">
        <v>227</v>
      </c>
      <c r="D90" s="75">
        <v>1</v>
      </c>
      <c r="E90" s="75">
        <v>17</v>
      </c>
      <c r="F90" s="98">
        <v>17</v>
      </c>
    </row>
    <row r="91" spans="2:6">
      <c r="B91" s="75">
        <v>734</v>
      </c>
      <c r="C91" s="75" t="s">
        <v>228</v>
      </c>
      <c r="D91" s="75">
        <v>46</v>
      </c>
      <c r="E91" s="75">
        <v>467</v>
      </c>
      <c r="F91" s="98">
        <v>10.152173913043478</v>
      </c>
    </row>
    <row r="92" spans="2:6">
      <c r="B92" s="75">
        <v>741</v>
      </c>
      <c r="C92" s="75" t="s">
        <v>229</v>
      </c>
      <c r="D92" s="75">
        <v>539</v>
      </c>
      <c r="E92" s="75">
        <v>26</v>
      </c>
      <c r="F92" s="98">
        <v>4.8237476808905382E-2</v>
      </c>
    </row>
    <row r="93" spans="2:6">
      <c r="B93" s="75">
        <v>742</v>
      </c>
      <c r="C93" s="75" t="s">
        <v>230</v>
      </c>
      <c r="D93" s="75">
        <v>182</v>
      </c>
      <c r="E93" s="75">
        <v>90</v>
      </c>
      <c r="F93" s="98">
        <v>0.49450549450549453</v>
      </c>
    </row>
    <row r="94" spans="2:6">
      <c r="B94" s="75">
        <v>743</v>
      </c>
      <c r="C94" s="75" t="s">
        <v>231</v>
      </c>
      <c r="D94" s="75">
        <v>569</v>
      </c>
      <c r="E94" s="75">
        <v>161</v>
      </c>
      <c r="F94" s="98">
        <v>0.28295254833040423</v>
      </c>
    </row>
    <row r="95" spans="2:6">
      <c r="B95" s="75">
        <v>744</v>
      </c>
      <c r="C95" s="75" t="s">
        <v>232</v>
      </c>
      <c r="D95" s="75">
        <v>44</v>
      </c>
      <c r="E95" s="75">
        <v>7</v>
      </c>
      <c r="F95" s="98">
        <v>0.15909090909090909</v>
      </c>
    </row>
    <row r="96" spans="2:6">
      <c r="B96" s="75" t="s">
        <v>233</v>
      </c>
      <c r="C96" s="75" t="s">
        <v>234</v>
      </c>
      <c r="D96" s="75">
        <v>5132</v>
      </c>
      <c r="E96" s="75">
        <v>1065</v>
      </c>
      <c r="F96" s="98">
        <v>0.20752143413873733</v>
      </c>
    </row>
    <row r="97" spans="2:6">
      <c r="B97" s="75">
        <v>811</v>
      </c>
      <c r="C97" s="75" t="s">
        <v>235</v>
      </c>
      <c r="D97" s="75">
        <v>28</v>
      </c>
      <c r="E97" s="75">
        <v>57</v>
      </c>
      <c r="F97" s="98">
        <v>2.0357142857142856</v>
      </c>
    </row>
    <row r="98" spans="2:6">
      <c r="B98" s="75">
        <v>812</v>
      </c>
      <c r="C98" s="75" t="s">
        <v>236</v>
      </c>
      <c r="D98" s="75">
        <v>102</v>
      </c>
      <c r="E98" s="75">
        <v>7</v>
      </c>
      <c r="F98" s="98">
        <v>6.8627450980392163E-2</v>
      </c>
    </row>
    <row r="99" spans="2:6">
      <c r="B99" s="75">
        <v>813</v>
      </c>
      <c r="C99" s="75" t="s">
        <v>237</v>
      </c>
      <c r="D99" s="75">
        <v>11</v>
      </c>
      <c r="E99" s="75">
        <v>0</v>
      </c>
      <c r="F99" s="98">
        <v>0</v>
      </c>
    </row>
    <row r="100" spans="2:6">
      <c r="B100" s="75">
        <v>814</v>
      </c>
      <c r="C100" s="75" t="s">
        <v>238</v>
      </c>
      <c r="D100" s="75">
        <v>94</v>
      </c>
      <c r="E100" s="75">
        <v>36</v>
      </c>
      <c r="F100" s="98">
        <v>0.38297872340425532</v>
      </c>
    </row>
    <row r="101" spans="2:6">
      <c r="B101" s="75">
        <v>815</v>
      </c>
      <c r="C101" s="75" t="s">
        <v>239</v>
      </c>
      <c r="D101" s="75">
        <v>6</v>
      </c>
      <c r="E101" s="75">
        <v>30</v>
      </c>
      <c r="F101" s="98">
        <v>5</v>
      </c>
    </row>
    <row r="102" spans="2:6">
      <c r="B102" s="75">
        <v>816</v>
      </c>
      <c r="C102" s="75" t="s">
        <v>240</v>
      </c>
      <c r="D102" s="75">
        <v>47</v>
      </c>
      <c r="E102" s="75">
        <v>31</v>
      </c>
      <c r="F102" s="98">
        <v>0.65957446808510634</v>
      </c>
    </row>
    <row r="103" spans="2:6">
      <c r="B103" s="75">
        <v>817</v>
      </c>
      <c r="C103" s="75" t="s">
        <v>241</v>
      </c>
      <c r="D103" s="75">
        <v>364</v>
      </c>
      <c r="E103" s="75">
        <v>66</v>
      </c>
      <c r="F103" s="98">
        <v>0.18131868131868131</v>
      </c>
    </row>
    <row r="104" spans="2:6">
      <c r="B104" s="75">
        <v>818</v>
      </c>
      <c r="C104" s="75" t="s">
        <v>242</v>
      </c>
      <c r="D104" s="75">
        <v>1</v>
      </c>
      <c r="E104" s="75">
        <v>0</v>
      </c>
      <c r="F104" s="98">
        <v>0</v>
      </c>
    </row>
    <row r="105" spans="2:6">
      <c r="B105" s="75">
        <v>821</v>
      </c>
      <c r="C105" s="75" t="s">
        <v>243</v>
      </c>
      <c r="D105" s="75">
        <v>356</v>
      </c>
      <c r="E105" s="75">
        <v>197</v>
      </c>
      <c r="F105" s="98">
        <v>0.5533707865168539</v>
      </c>
    </row>
    <row r="106" spans="2:6">
      <c r="B106" s="75">
        <v>822</v>
      </c>
      <c r="C106" s="75" t="s">
        <v>244</v>
      </c>
      <c r="D106" s="75">
        <v>46</v>
      </c>
      <c r="E106" s="75">
        <v>14</v>
      </c>
      <c r="F106" s="98">
        <v>0.30434782608695654</v>
      </c>
    </row>
    <row r="107" spans="2:6">
      <c r="B107" s="75">
        <v>823</v>
      </c>
      <c r="C107" s="75" t="s">
        <v>245</v>
      </c>
      <c r="D107" s="75">
        <v>139</v>
      </c>
      <c r="E107" s="75">
        <v>18</v>
      </c>
      <c r="F107" s="98">
        <v>0.12949640287769784</v>
      </c>
    </row>
    <row r="108" spans="2:6">
      <c r="B108" s="75">
        <v>824</v>
      </c>
      <c r="C108" s="75" t="s">
        <v>246</v>
      </c>
      <c r="D108" s="75">
        <v>195</v>
      </c>
      <c r="E108" s="75">
        <v>94</v>
      </c>
      <c r="F108" s="98">
        <v>0.48205128205128206</v>
      </c>
    </row>
    <row r="109" spans="2:6">
      <c r="B109" s="75">
        <v>825</v>
      </c>
      <c r="C109" s="75" t="s">
        <v>247</v>
      </c>
      <c r="D109" s="75">
        <v>32</v>
      </c>
      <c r="E109" s="75">
        <v>0</v>
      </c>
      <c r="F109" s="98">
        <v>0</v>
      </c>
    </row>
    <row r="110" spans="2:6">
      <c r="B110" s="75">
        <v>826</v>
      </c>
      <c r="C110" s="75" t="s">
        <v>248</v>
      </c>
      <c r="D110" s="75">
        <v>514</v>
      </c>
      <c r="E110" s="75">
        <v>22</v>
      </c>
      <c r="F110" s="98">
        <v>4.2801556420233464E-2</v>
      </c>
    </row>
    <row r="111" spans="2:6">
      <c r="B111" s="75">
        <v>827</v>
      </c>
      <c r="C111" s="75" t="s">
        <v>249</v>
      </c>
      <c r="D111" s="75">
        <v>49</v>
      </c>
      <c r="E111" s="75">
        <v>0</v>
      </c>
      <c r="F111" s="98">
        <v>0</v>
      </c>
    </row>
    <row r="112" spans="2:6">
      <c r="B112" s="75">
        <v>828</v>
      </c>
      <c r="C112" s="75" t="s">
        <v>250</v>
      </c>
      <c r="D112" s="75">
        <v>1197</v>
      </c>
      <c r="E112" s="75">
        <v>5</v>
      </c>
      <c r="F112" s="98">
        <v>4.1771094402673348E-3</v>
      </c>
    </row>
    <row r="113" spans="2:6">
      <c r="B113" s="75">
        <v>829</v>
      </c>
      <c r="C113" s="75" t="s">
        <v>251</v>
      </c>
      <c r="D113" s="75">
        <v>17</v>
      </c>
      <c r="E113" s="75">
        <v>6</v>
      </c>
      <c r="F113" s="98">
        <v>0.35294117647058826</v>
      </c>
    </row>
    <row r="114" spans="2:6">
      <c r="B114" s="75">
        <v>831</v>
      </c>
      <c r="C114" s="75" t="s">
        <v>252</v>
      </c>
      <c r="D114" s="75">
        <v>4</v>
      </c>
      <c r="E114" s="75">
        <v>48</v>
      </c>
      <c r="F114" s="98">
        <v>12</v>
      </c>
    </row>
    <row r="115" spans="2:6">
      <c r="B115" s="75">
        <v>832</v>
      </c>
      <c r="C115" s="75" t="s">
        <v>253</v>
      </c>
      <c r="D115" s="75">
        <v>1393</v>
      </c>
      <c r="E115" s="75">
        <v>175</v>
      </c>
      <c r="F115" s="98">
        <v>0.12562814070351758</v>
      </c>
    </row>
    <row r="116" spans="2:6">
      <c r="B116" s="75">
        <v>833</v>
      </c>
      <c r="C116" s="75" t="s">
        <v>254</v>
      </c>
      <c r="D116" s="75">
        <v>408</v>
      </c>
      <c r="E116" s="75">
        <v>255</v>
      </c>
      <c r="F116" s="98">
        <v>0.625</v>
      </c>
    </row>
    <row r="117" spans="2:6">
      <c r="B117" s="75">
        <v>834</v>
      </c>
      <c r="C117" s="75" t="s">
        <v>255</v>
      </c>
      <c r="D117" s="75">
        <v>2</v>
      </c>
      <c r="E117" s="75">
        <v>1</v>
      </c>
      <c r="F117" s="98">
        <v>0.5</v>
      </c>
    </row>
    <row r="118" spans="2:6">
      <c r="B118" s="75" t="s">
        <v>256</v>
      </c>
      <c r="C118" s="75" t="s">
        <v>257</v>
      </c>
      <c r="D118" s="75">
        <v>5304</v>
      </c>
      <c r="E118" s="75">
        <v>243</v>
      </c>
      <c r="F118" s="98">
        <v>4.5814479638009047E-2</v>
      </c>
    </row>
    <row r="119" spans="2:6">
      <c r="B119" s="75">
        <v>911</v>
      </c>
      <c r="C119" s="75" t="s">
        <v>258</v>
      </c>
      <c r="D119" s="75">
        <v>113</v>
      </c>
      <c r="E119" s="75">
        <v>38</v>
      </c>
      <c r="F119" s="98">
        <v>0.33628318584070799</v>
      </c>
    </row>
    <row r="120" spans="2:6">
      <c r="B120" s="75">
        <v>912</v>
      </c>
      <c r="C120" s="75" t="s">
        <v>259</v>
      </c>
      <c r="D120" s="75">
        <v>3</v>
      </c>
      <c r="E120" s="75">
        <v>0</v>
      </c>
      <c r="F120" s="98">
        <v>0</v>
      </c>
    </row>
    <row r="121" spans="2:6">
      <c r="B121" s="75">
        <v>913</v>
      </c>
      <c r="C121" s="75" t="s">
        <v>260</v>
      </c>
      <c r="D121" s="75">
        <v>895</v>
      </c>
      <c r="E121" s="75">
        <v>133</v>
      </c>
      <c r="F121" s="98">
        <v>0.14860335195530727</v>
      </c>
    </row>
    <row r="122" spans="2:6">
      <c r="B122" s="75">
        <v>914</v>
      </c>
      <c r="C122" s="75" t="s">
        <v>261</v>
      </c>
      <c r="D122" s="75">
        <v>35</v>
      </c>
      <c r="E122" s="75">
        <v>3</v>
      </c>
      <c r="F122" s="98">
        <v>8.5714285714285715E-2</v>
      </c>
    </row>
    <row r="123" spans="2:6">
      <c r="B123" s="75">
        <v>915</v>
      </c>
      <c r="C123" s="75" t="s">
        <v>262</v>
      </c>
      <c r="D123" s="75">
        <v>71</v>
      </c>
      <c r="E123" s="75">
        <v>13</v>
      </c>
      <c r="F123" s="98">
        <v>0.18309859154929578</v>
      </c>
    </row>
    <row r="124" spans="2:6">
      <c r="B124" s="75">
        <v>916</v>
      </c>
      <c r="C124" s="75" t="s">
        <v>263</v>
      </c>
      <c r="D124" s="75">
        <v>568</v>
      </c>
      <c r="E124" s="75">
        <v>0</v>
      </c>
      <c r="F124" s="98">
        <v>0</v>
      </c>
    </row>
    <row r="125" spans="2:6">
      <c r="B125" s="75">
        <v>921</v>
      </c>
      <c r="C125" s="75" t="s">
        <v>264</v>
      </c>
      <c r="D125" s="75">
        <v>239</v>
      </c>
      <c r="E125" s="75">
        <v>1</v>
      </c>
      <c r="F125" s="98">
        <v>4.1841004184100415E-3</v>
      </c>
    </row>
    <row r="126" spans="2:6">
      <c r="B126" s="75">
        <v>931</v>
      </c>
      <c r="C126" s="75" t="s">
        <v>265</v>
      </c>
      <c r="D126" s="75">
        <v>1557</v>
      </c>
      <c r="E126" s="75">
        <v>15</v>
      </c>
      <c r="F126" s="98">
        <v>9.6339113680154135E-3</v>
      </c>
    </row>
    <row r="127" spans="2:6">
      <c r="B127" s="75">
        <v>932</v>
      </c>
      <c r="C127" s="75" t="s">
        <v>266</v>
      </c>
      <c r="D127" s="75">
        <v>1152</v>
      </c>
      <c r="E127" s="75">
        <v>2</v>
      </c>
      <c r="F127" s="98">
        <v>1.736111111111111E-3</v>
      </c>
    </row>
    <row r="128" spans="2:6">
      <c r="B128" s="75">
        <v>933</v>
      </c>
      <c r="C128" s="75" t="s">
        <v>267</v>
      </c>
      <c r="D128" s="75">
        <v>454</v>
      </c>
      <c r="E128" s="75">
        <v>38</v>
      </c>
      <c r="F128" s="98">
        <v>8.3700440528634359E-2</v>
      </c>
    </row>
    <row r="129" spans="2:6">
      <c r="B129" s="75" t="s">
        <v>132</v>
      </c>
      <c r="C129" s="75"/>
      <c r="D129" s="75">
        <v>35100</v>
      </c>
      <c r="E129" s="75">
        <v>28103</v>
      </c>
      <c r="F129" s="98">
        <v>0.80065527065527065</v>
      </c>
    </row>
    <row r="131" spans="2:6">
      <c r="B131" s="73" t="s">
        <v>313</v>
      </c>
    </row>
    <row r="134" spans="2:6">
      <c r="B134" s="274" t="s">
        <v>133</v>
      </c>
      <c r="C134" s="274"/>
      <c r="D134" s="274"/>
      <c r="E134" s="274"/>
      <c r="F134" s="274"/>
    </row>
    <row r="135" spans="2:6">
      <c r="B135" s="274"/>
      <c r="C135" s="274"/>
      <c r="D135" s="274"/>
      <c r="E135" s="274"/>
      <c r="F135" s="274"/>
    </row>
    <row r="136" spans="2:6">
      <c r="B136" s="274"/>
      <c r="C136" s="274"/>
      <c r="D136" s="274"/>
      <c r="E136" s="274"/>
      <c r="F136" s="274"/>
    </row>
  </sheetData>
  <mergeCells count="3">
    <mergeCell ref="B1:L1"/>
    <mergeCell ref="B7:F7"/>
    <mergeCell ref="B134:F13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AF34"/>
  <sheetViews>
    <sheetView showGridLines="0" topLeftCell="A17" workbookViewId="0">
      <selection activeCell="K11" sqref="K11"/>
    </sheetView>
  </sheetViews>
  <sheetFormatPr defaultRowHeight="15"/>
  <cols>
    <col min="1" max="1" width="10.28515625" style="73" customWidth="1"/>
    <col min="2" max="2" width="33.85546875" style="73" customWidth="1"/>
    <col min="3" max="3" width="6" style="73" bestFit="1" customWidth="1"/>
    <col min="4" max="5" width="5.42578125" style="73" customWidth="1"/>
    <col min="6" max="6" width="6.7109375" style="73" customWidth="1"/>
    <col min="7" max="8" width="5.42578125" style="73" customWidth="1"/>
    <col min="9" max="10" width="5.42578125" style="73" hidden="1" customWidth="1"/>
    <col min="11" max="14" width="5.42578125" style="73" customWidth="1"/>
    <col min="15" max="16" width="5.42578125" style="73" hidden="1" customWidth="1"/>
    <col min="17" max="17" width="5.42578125" style="73" customWidth="1"/>
    <col min="18" max="18" width="6" style="73" bestFit="1" customWidth="1"/>
    <col min="19" max="21" width="5.42578125" style="73" customWidth="1"/>
    <col min="22" max="22" width="7" style="73" customWidth="1"/>
    <col min="23" max="23" width="5.42578125" style="73" customWidth="1"/>
    <col min="24" max="25" width="5.42578125" style="73" hidden="1" customWidth="1"/>
    <col min="26" max="29" width="5.42578125" style="73" customWidth="1"/>
    <col min="30" max="31" width="5.42578125" style="73" hidden="1" customWidth="1"/>
    <col min="32" max="16384" width="9.140625" style="73"/>
  </cols>
  <sheetData>
    <row r="1" spans="1:32" customFormat="1" ht="18.75">
      <c r="A1" s="2" t="s">
        <v>346</v>
      </c>
      <c r="B1" s="263" t="s">
        <v>135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  <c r="N1" s="259"/>
      <c r="W1" s="259"/>
      <c r="AC1" s="259"/>
    </row>
    <row r="3" spans="1:32" s="74" customFormat="1">
      <c r="B3" s="82" t="s">
        <v>4</v>
      </c>
    </row>
    <row r="4" spans="1:32">
      <c r="B4" s="73" t="s">
        <v>277</v>
      </c>
    </row>
    <row r="6" spans="1:32" s="74" customFormat="1">
      <c r="B6" s="82" t="s">
        <v>0</v>
      </c>
    </row>
    <row r="7" spans="1:32">
      <c r="B7" s="76"/>
      <c r="C7" s="76"/>
      <c r="D7" s="77"/>
    </row>
    <row r="8" spans="1:32" ht="15.75" thickBot="1">
      <c r="B8" s="83" t="s">
        <v>138</v>
      </c>
      <c r="D8" s="80"/>
      <c r="E8" s="80"/>
      <c r="F8" s="80"/>
      <c r="G8" s="80"/>
      <c r="H8" s="80"/>
      <c r="N8" s="80"/>
      <c r="W8" s="80"/>
      <c r="AC8" s="80"/>
    </row>
    <row r="9" spans="1:32" ht="15.75" thickBot="1">
      <c r="B9" s="120"/>
      <c r="C9" s="275" t="s">
        <v>137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7"/>
      <c r="R9" s="275" t="s">
        <v>356</v>
      </c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7"/>
    </row>
    <row r="10" spans="1:32" ht="15.75" thickBot="1">
      <c r="B10" s="121"/>
      <c r="C10" s="125"/>
      <c r="D10" s="126"/>
      <c r="E10" s="278" t="s">
        <v>328</v>
      </c>
      <c r="F10" s="279"/>
      <c r="G10" s="279"/>
      <c r="H10" s="279"/>
      <c r="I10" s="279"/>
      <c r="J10" s="281"/>
      <c r="K10" s="275" t="s">
        <v>124</v>
      </c>
      <c r="L10" s="276"/>
      <c r="M10" s="276"/>
      <c r="N10" s="276"/>
      <c r="O10" s="276"/>
      <c r="P10" s="277"/>
      <c r="R10" s="167"/>
      <c r="S10" s="168"/>
      <c r="T10" s="278" t="s">
        <v>328</v>
      </c>
      <c r="U10" s="279"/>
      <c r="V10" s="279"/>
      <c r="W10" s="279"/>
      <c r="X10" s="279"/>
      <c r="Y10" s="279"/>
      <c r="Z10" s="275" t="s">
        <v>124</v>
      </c>
      <c r="AA10" s="276"/>
      <c r="AB10" s="276"/>
      <c r="AC10" s="276"/>
      <c r="AD10" s="276"/>
      <c r="AE10" s="277"/>
    </row>
    <row r="11" spans="1:32" s="174" customFormat="1" ht="144.75" customHeight="1">
      <c r="B11" s="187"/>
      <c r="C11" s="188" t="s">
        <v>123</v>
      </c>
      <c r="D11" s="189" t="s">
        <v>124</v>
      </c>
      <c r="E11" s="190" t="s">
        <v>125</v>
      </c>
      <c r="F11" s="169" t="s">
        <v>126</v>
      </c>
      <c r="G11" s="169" t="s">
        <v>127</v>
      </c>
      <c r="H11" s="169" t="s">
        <v>399</v>
      </c>
      <c r="I11" s="169" t="s">
        <v>128</v>
      </c>
      <c r="J11" s="191" t="s">
        <v>129</v>
      </c>
      <c r="K11" s="192" t="s">
        <v>125</v>
      </c>
      <c r="L11" s="193" t="s">
        <v>126</v>
      </c>
      <c r="M11" s="193" t="s">
        <v>127</v>
      </c>
      <c r="N11" s="169" t="s">
        <v>399</v>
      </c>
      <c r="O11" s="193" t="s">
        <v>128</v>
      </c>
      <c r="P11" s="194" t="s">
        <v>129</v>
      </c>
      <c r="R11" s="188" t="s">
        <v>123</v>
      </c>
      <c r="S11" s="189" t="s">
        <v>124</v>
      </c>
      <c r="T11" s="190" t="s">
        <v>364</v>
      </c>
      <c r="U11" s="169" t="s">
        <v>369</v>
      </c>
      <c r="V11" s="169" t="s">
        <v>370</v>
      </c>
      <c r="W11" s="169" t="s">
        <v>399</v>
      </c>
      <c r="X11" s="169" t="s">
        <v>128</v>
      </c>
      <c r="Y11" s="191" t="s">
        <v>129</v>
      </c>
      <c r="Z11" s="192" t="s">
        <v>125</v>
      </c>
      <c r="AA11" s="193" t="s">
        <v>126</v>
      </c>
      <c r="AB11" s="193" t="s">
        <v>127</v>
      </c>
      <c r="AC11" s="169" t="s">
        <v>399</v>
      </c>
      <c r="AD11" s="193" t="s">
        <v>128</v>
      </c>
      <c r="AE11" s="194" t="s">
        <v>129</v>
      </c>
    </row>
    <row r="12" spans="1:32" ht="18" customHeight="1">
      <c r="B12" s="122" t="s">
        <v>130</v>
      </c>
      <c r="C12" s="110">
        <v>12466</v>
      </c>
      <c r="D12" s="111">
        <f>(C12/$C$27)*100</f>
        <v>50.40841083704003</v>
      </c>
      <c r="E12" s="107">
        <v>2915</v>
      </c>
      <c r="F12" s="78">
        <v>6109</v>
      </c>
      <c r="G12" s="78">
        <v>2370</v>
      </c>
      <c r="H12" s="78">
        <f>I12+J12</f>
        <v>1072</v>
      </c>
      <c r="I12" s="78">
        <v>72</v>
      </c>
      <c r="J12" s="81">
        <v>1000</v>
      </c>
      <c r="K12" s="114">
        <f>E12/SUM($E12:$J12)*100</f>
        <v>21.531984044910622</v>
      </c>
      <c r="L12" s="115">
        <f t="shared" ref="L12:L27" si="0">F12/SUM($E12:$J12)*100</f>
        <v>45.124833801152313</v>
      </c>
      <c r="M12" s="115">
        <f t="shared" ref="M12:M27" si="1">G12/SUM($E12:$J12)*100</f>
        <v>17.506278623134879</v>
      </c>
      <c r="N12" s="115">
        <f>O12+P12</f>
        <v>7.9184517654010937</v>
      </c>
      <c r="O12" s="115">
        <f t="shared" ref="O12:O27" si="2">I12/SUM($E12:$J12)*100</f>
        <v>0.53183631260156594</v>
      </c>
      <c r="P12" s="116">
        <f t="shared" ref="P12:P27" si="3">J12/SUM($E12:$J12)*100</f>
        <v>7.3866154527995276</v>
      </c>
      <c r="Q12" s="127">
        <f>SUM(K12:P12)</f>
        <v>100</v>
      </c>
      <c r="R12" s="110">
        <v>16773</v>
      </c>
      <c r="S12" s="111">
        <f>R12/$R$27*100</f>
        <v>57.825967041301794</v>
      </c>
      <c r="T12" s="107">
        <v>2860</v>
      </c>
      <c r="U12" s="78">
        <v>3816</v>
      </c>
      <c r="V12" s="78">
        <v>8770</v>
      </c>
      <c r="W12" s="115">
        <f>X12+Y12</f>
        <v>1327</v>
      </c>
      <c r="X12" s="78">
        <v>55</v>
      </c>
      <c r="Y12" s="81">
        <v>1272</v>
      </c>
      <c r="Z12" s="114">
        <f>T12/$R12*100</f>
        <v>17.051213259404996</v>
      </c>
      <c r="AA12" s="115">
        <f t="shared" ref="AA12:AA27" si="4">U12/$R12*100</f>
        <v>22.750849579681631</v>
      </c>
      <c r="AB12" s="115">
        <f t="shared" ref="AB12:AB27" si="5">V12/$R12*100</f>
        <v>52.286412687056583</v>
      </c>
      <c r="AC12" s="115">
        <f>AD12+AE12</f>
        <v>7.9115244738567938</v>
      </c>
      <c r="AD12" s="115">
        <f t="shared" ref="AD12:AD27" si="6">X12/$R12*100</f>
        <v>0.32790794729624995</v>
      </c>
      <c r="AE12" s="116">
        <f t="shared" ref="AE12:AE27" si="7">Y12/$R12*100</f>
        <v>7.5836165265605437</v>
      </c>
      <c r="AF12" s="127">
        <f>SUM(Z12:AE12)</f>
        <v>107.9115244738568</v>
      </c>
    </row>
    <row r="13" spans="1:32" ht="18" customHeight="1">
      <c r="B13" s="122" t="s">
        <v>106</v>
      </c>
      <c r="C13" s="110">
        <v>697</v>
      </c>
      <c r="D13" s="111">
        <f t="shared" ref="D13:D26" si="8">(C13/$C$27)*100</f>
        <v>2.8184391427416093</v>
      </c>
      <c r="E13" s="107">
        <v>105</v>
      </c>
      <c r="F13" s="78">
        <v>374</v>
      </c>
      <c r="G13" s="78">
        <v>143</v>
      </c>
      <c r="H13" s="78">
        <f t="shared" ref="H13:H27" si="9">I13+J13</f>
        <v>75</v>
      </c>
      <c r="I13" s="78">
        <v>0</v>
      </c>
      <c r="J13" s="81">
        <v>75</v>
      </c>
      <c r="K13" s="114">
        <f t="shared" ref="K13:K27" si="10">E13/SUM($E13:$J13)*100</f>
        <v>13.601036269430052</v>
      </c>
      <c r="L13" s="115">
        <f t="shared" si="0"/>
        <v>48.445595854922281</v>
      </c>
      <c r="M13" s="115">
        <f t="shared" si="1"/>
        <v>18.523316062176164</v>
      </c>
      <c r="N13" s="115">
        <f t="shared" ref="N13:N27" si="11">O13+P13</f>
        <v>9.7150259067357503</v>
      </c>
      <c r="O13" s="115">
        <f t="shared" si="2"/>
        <v>0</v>
      </c>
      <c r="P13" s="116">
        <f t="shared" si="3"/>
        <v>9.7150259067357503</v>
      </c>
      <c r="Q13" s="127">
        <f t="shared" ref="Q13:Q27" si="12">SUM(K13:P13)</f>
        <v>100</v>
      </c>
      <c r="R13" s="110">
        <v>713</v>
      </c>
      <c r="S13" s="111">
        <f t="shared" ref="S13:S27" si="13">R13/$R$27*100</f>
        <v>2.4581121147348823</v>
      </c>
      <c r="T13" s="107">
        <v>168</v>
      </c>
      <c r="U13" s="78">
        <v>145</v>
      </c>
      <c r="V13" s="78">
        <v>349</v>
      </c>
      <c r="W13" s="115">
        <f t="shared" ref="W13:W27" si="14">X13+Y13</f>
        <v>51</v>
      </c>
      <c r="X13" s="78">
        <v>0</v>
      </c>
      <c r="Y13" s="81">
        <v>51</v>
      </c>
      <c r="Z13" s="114">
        <f t="shared" ref="Z13:Z27" si="15">T13/$R13*100</f>
        <v>23.562412342215989</v>
      </c>
      <c r="AA13" s="115">
        <f t="shared" si="4"/>
        <v>20.336605890603085</v>
      </c>
      <c r="AB13" s="115">
        <f t="shared" si="5"/>
        <v>48.948106591865361</v>
      </c>
      <c r="AC13" s="115">
        <f t="shared" ref="AC13:AC27" si="16">AD13+AE13</f>
        <v>7.1528751753155682</v>
      </c>
      <c r="AD13" s="115">
        <f t="shared" si="6"/>
        <v>0</v>
      </c>
      <c r="AE13" s="116">
        <f t="shared" si="7"/>
        <v>7.1528751753155682</v>
      </c>
      <c r="AF13" s="127">
        <f t="shared" ref="AF13:AF27" si="17">SUM(Z13:AE13)</f>
        <v>107.15287517531559</v>
      </c>
    </row>
    <row r="14" spans="1:32" ht="18" customHeight="1">
      <c r="B14" s="122" t="s">
        <v>114</v>
      </c>
      <c r="C14" s="110">
        <v>3534</v>
      </c>
      <c r="D14" s="111">
        <f t="shared" si="8"/>
        <v>14.290335624747271</v>
      </c>
      <c r="E14" s="107">
        <v>287</v>
      </c>
      <c r="F14" s="78">
        <v>2422</v>
      </c>
      <c r="G14" s="78">
        <v>475</v>
      </c>
      <c r="H14" s="78">
        <f t="shared" si="9"/>
        <v>350</v>
      </c>
      <c r="I14" s="78">
        <v>63</v>
      </c>
      <c r="J14" s="81">
        <v>287</v>
      </c>
      <c r="K14" s="114">
        <f t="shared" si="10"/>
        <v>7.3892893923789904</v>
      </c>
      <c r="L14" s="115">
        <f t="shared" si="0"/>
        <v>62.358393408856848</v>
      </c>
      <c r="M14" s="115">
        <f t="shared" si="1"/>
        <v>12.229660144181256</v>
      </c>
      <c r="N14" s="115">
        <f t="shared" si="11"/>
        <v>9.0113285272914521</v>
      </c>
      <c r="O14" s="115">
        <f t="shared" si="2"/>
        <v>1.6220391349124614</v>
      </c>
      <c r="P14" s="116">
        <f t="shared" si="3"/>
        <v>7.3892893923789904</v>
      </c>
      <c r="Q14" s="127">
        <f t="shared" si="12"/>
        <v>99.999999999999986</v>
      </c>
      <c r="R14" s="110">
        <v>3128</v>
      </c>
      <c r="S14" s="111">
        <f t="shared" si="13"/>
        <v>10.783975729159485</v>
      </c>
      <c r="T14" s="107">
        <v>278</v>
      </c>
      <c r="U14" s="78">
        <v>278</v>
      </c>
      <c r="V14" s="78">
        <v>2216</v>
      </c>
      <c r="W14" s="115">
        <f t="shared" si="14"/>
        <v>356</v>
      </c>
      <c r="X14" s="78">
        <v>57</v>
      </c>
      <c r="Y14" s="81">
        <v>299</v>
      </c>
      <c r="Z14" s="114">
        <f t="shared" si="15"/>
        <v>8.8874680306905383</v>
      </c>
      <c r="AA14" s="115">
        <f t="shared" si="4"/>
        <v>8.8874680306905383</v>
      </c>
      <c r="AB14" s="115">
        <f t="shared" si="5"/>
        <v>70.843989769820965</v>
      </c>
      <c r="AC14" s="115">
        <f t="shared" si="16"/>
        <v>11.381074168797953</v>
      </c>
      <c r="AD14" s="115">
        <f t="shared" si="6"/>
        <v>1.8222506393861895</v>
      </c>
      <c r="AE14" s="116">
        <f t="shared" si="7"/>
        <v>9.5588235294117645</v>
      </c>
      <c r="AF14" s="127">
        <f t="shared" si="17"/>
        <v>111.38107416879794</v>
      </c>
    </row>
    <row r="15" spans="1:32" ht="18" customHeight="1">
      <c r="B15" s="122" t="s">
        <v>108</v>
      </c>
      <c r="C15" s="110">
        <v>138</v>
      </c>
      <c r="D15" s="111">
        <f t="shared" si="8"/>
        <v>0.55802668823291546</v>
      </c>
      <c r="E15" s="107">
        <v>34</v>
      </c>
      <c r="F15" s="78">
        <v>68</v>
      </c>
      <c r="G15" s="78">
        <v>16</v>
      </c>
      <c r="H15" s="78">
        <f t="shared" si="9"/>
        <v>20</v>
      </c>
      <c r="I15" s="78">
        <v>0</v>
      </c>
      <c r="J15" s="81">
        <v>20</v>
      </c>
      <c r="K15" s="114">
        <f t="shared" si="10"/>
        <v>21.518987341772153</v>
      </c>
      <c r="L15" s="115">
        <f t="shared" si="0"/>
        <v>43.037974683544306</v>
      </c>
      <c r="M15" s="115">
        <f t="shared" si="1"/>
        <v>10.126582278481013</v>
      </c>
      <c r="N15" s="115">
        <f t="shared" si="11"/>
        <v>12.658227848101266</v>
      </c>
      <c r="O15" s="115">
        <f t="shared" si="2"/>
        <v>0</v>
      </c>
      <c r="P15" s="116">
        <f t="shared" si="3"/>
        <v>12.658227848101266</v>
      </c>
      <c r="Q15" s="127">
        <f t="shared" si="12"/>
        <v>100</v>
      </c>
      <c r="R15" s="110">
        <v>165</v>
      </c>
      <c r="S15" s="111">
        <f t="shared" si="13"/>
        <v>0.5688478245880163</v>
      </c>
      <c r="T15" s="107">
        <v>63</v>
      </c>
      <c r="U15" s="78">
        <v>18</v>
      </c>
      <c r="V15" s="78">
        <v>71</v>
      </c>
      <c r="W15" s="115">
        <f t="shared" si="14"/>
        <v>13</v>
      </c>
      <c r="X15" s="78">
        <v>0</v>
      </c>
      <c r="Y15" s="81">
        <v>13</v>
      </c>
      <c r="Z15" s="114">
        <f t="shared" si="15"/>
        <v>38.181818181818187</v>
      </c>
      <c r="AA15" s="115">
        <f t="shared" si="4"/>
        <v>10.909090909090908</v>
      </c>
      <c r="AB15" s="115">
        <f t="shared" si="5"/>
        <v>43.030303030303031</v>
      </c>
      <c r="AC15" s="115">
        <f t="shared" si="16"/>
        <v>7.878787878787878</v>
      </c>
      <c r="AD15" s="115">
        <f t="shared" si="6"/>
        <v>0</v>
      </c>
      <c r="AE15" s="116">
        <f t="shared" si="7"/>
        <v>7.878787878787878</v>
      </c>
      <c r="AF15" s="127">
        <f t="shared" si="17"/>
        <v>107.87878787878788</v>
      </c>
    </row>
    <row r="16" spans="1:32" ht="18" customHeight="1">
      <c r="B16" s="122" t="s">
        <v>111</v>
      </c>
      <c r="C16" s="110">
        <v>588</v>
      </c>
      <c r="D16" s="111">
        <f t="shared" si="8"/>
        <v>2.3776789324706833</v>
      </c>
      <c r="E16" s="107">
        <v>67</v>
      </c>
      <c r="F16" s="78">
        <v>295</v>
      </c>
      <c r="G16" s="78">
        <v>137</v>
      </c>
      <c r="H16" s="78">
        <f t="shared" si="9"/>
        <v>89</v>
      </c>
      <c r="I16" s="78">
        <v>5</v>
      </c>
      <c r="J16" s="81">
        <v>84</v>
      </c>
      <c r="K16" s="114">
        <f t="shared" si="10"/>
        <v>9.8966026587887743</v>
      </c>
      <c r="L16" s="115">
        <f t="shared" si="0"/>
        <v>43.574593796159526</v>
      </c>
      <c r="M16" s="115">
        <f t="shared" si="1"/>
        <v>20.236336779911372</v>
      </c>
      <c r="N16" s="115">
        <f t="shared" si="11"/>
        <v>13.146233382570163</v>
      </c>
      <c r="O16" s="115">
        <f t="shared" si="2"/>
        <v>0.73855243722304276</v>
      </c>
      <c r="P16" s="116">
        <f t="shared" si="3"/>
        <v>12.407680945347121</v>
      </c>
      <c r="Q16" s="127">
        <f t="shared" si="12"/>
        <v>100</v>
      </c>
      <c r="R16" s="110">
        <v>575</v>
      </c>
      <c r="S16" s="111">
        <f t="shared" si="13"/>
        <v>1.9823484796249051</v>
      </c>
      <c r="T16" s="107">
        <v>79</v>
      </c>
      <c r="U16" s="78">
        <v>91</v>
      </c>
      <c r="V16" s="78">
        <v>311</v>
      </c>
      <c r="W16" s="115">
        <f t="shared" si="14"/>
        <v>94</v>
      </c>
      <c r="X16" s="78">
        <v>7</v>
      </c>
      <c r="Y16" s="81">
        <v>87</v>
      </c>
      <c r="Z16" s="114">
        <f t="shared" si="15"/>
        <v>13.739130434782609</v>
      </c>
      <c r="AA16" s="115">
        <f t="shared" si="4"/>
        <v>15.82608695652174</v>
      </c>
      <c r="AB16" s="115">
        <f t="shared" si="5"/>
        <v>54.086956521739125</v>
      </c>
      <c r="AC16" s="115">
        <f t="shared" si="16"/>
        <v>16.347826086956523</v>
      </c>
      <c r="AD16" s="115">
        <f t="shared" si="6"/>
        <v>1.2173913043478262</v>
      </c>
      <c r="AE16" s="116">
        <f t="shared" si="7"/>
        <v>15.130434782608695</v>
      </c>
      <c r="AF16" s="127">
        <f t="shared" si="17"/>
        <v>116.34782608695653</v>
      </c>
    </row>
    <row r="17" spans="1:32" ht="18" customHeight="1">
      <c r="B17" s="122" t="s">
        <v>110</v>
      </c>
      <c r="C17" s="110">
        <v>535</v>
      </c>
      <c r="D17" s="111">
        <f t="shared" si="8"/>
        <v>2.1633643348160132</v>
      </c>
      <c r="E17" s="107">
        <v>81</v>
      </c>
      <c r="F17" s="78">
        <v>277</v>
      </c>
      <c r="G17" s="78">
        <v>87</v>
      </c>
      <c r="H17" s="78">
        <f t="shared" si="9"/>
        <v>90</v>
      </c>
      <c r="I17" s="78">
        <v>2</v>
      </c>
      <c r="J17" s="81">
        <v>88</v>
      </c>
      <c r="K17" s="114">
        <f t="shared" si="10"/>
        <v>12.959999999999999</v>
      </c>
      <c r="L17" s="115">
        <f t="shared" si="0"/>
        <v>44.32</v>
      </c>
      <c r="M17" s="115">
        <f t="shared" si="1"/>
        <v>13.919999999999998</v>
      </c>
      <c r="N17" s="115">
        <f t="shared" si="11"/>
        <v>14.4</v>
      </c>
      <c r="O17" s="115">
        <f t="shared" si="2"/>
        <v>0.32</v>
      </c>
      <c r="P17" s="116">
        <f t="shared" si="3"/>
        <v>14.08</v>
      </c>
      <c r="Q17" s="127">
        <f t="shared" si="12"/>
        <v>100</v>
      </c>
      <c r="R17" s="110">
        <v>519</v>
      </c>
      <c r="S17" s="111">
        <f t="shared" si="13"/>
        <v>1.7892849755223057</v>
      </c>
      <c r="T17" s="107">
        <v>97</v>
      </c>
      <c r="U17" s="78">
        <v>80</v>
      </c>
      <c r="V17" s="78">
        <v>310</v>
      </c>
      <c r="W17" s="115">
        <f t="shared" si="14"/>
        <v>32</v>
      </c>
      <c r="X17" s="78">
        <v>2</v>
      </c>
      <c r="Y17" s="81">
        <v>30</v>
      </c>
      <c r="Z17" s="114">
        <f t="shared" si="15"/>
        <v>18.689788053949904</v>
      </c>
      <c r="AA17" s="115">
        <f t="shared" si="4"/>
        <v>15.414258188824661</v>
      </c>
      <c r="AB17" s="115">
        <f t="shared" si="5"/>
        <v>59.73025048169557</v>
      </c>
      <c r="AC17" s="115">
        <f t="shared" si="16"/>
        <v>6.1657032755298653</v>
      </c>
      <c r="AD17" s="115">
        <f t="shared" si="6"/>
        <v>0.38535645472061658</v>
      </c>
      <c r="AE17" s="116">
        <f t="shared" si="7"/>
        <v>5.7803468208092488</v>
      </c>
      <c r="AF17" s="127">
        <f t="shared" si="17"/>
        <v>106.16570327552986</v>
      </c>
    </row>
    <row r="18" spans="1:32" ht="18" customHeight="1">
      <c r="B18" s="122" t="s">
        <v>117</v>
      </c>
      <c r="C18" s="110">
        <v>1917</v>
      </c>
      <c r="D18" s="111">
        <f t="shared" si="8"/>
        <v>7.7517185604528915</v>
      </c>
      <c r="E18" s="107">
        <v>222</v>
      </c>
      <c r="F18" s="78">
        <v>993</v>
      </c>
      <c r="G18" s="78">
        <v>389</v>
      </c>
      <c r="H18" s="78">
        <f t="shared" si="9"/>
        <v>313</v>
      </c>
      <c r="I18" s="78">
        <v>51</v>
      </c>
      <c r="J18" s="81">
        <v>262</v>
      </c>
      <c r="K18" s="114">
        <f t="shared" si="10"/>
        <v>9.9551569506726452</v>
      </c>
      <c r="L18" s="115">
        <f t="shared" si="0"/>
        <v>44.529147982062781</v>
      </c>
      <c r="M18" s="115">
        <f t="shared" si="1"/>
        <v>17.443946188340806</v>
      </c>
      <c r="N18" s="115">
        <f t="shared" si="11"/>
        <v>14.035874439461882</v>
      </c>
      <c r="O18" s="115">
        <f t="shared" si="2"/>
        <v>2.2869955156950672</v>
      </c>
      <c r="P18" s="116">
        <f t="shared" si="3"/>
        <v>11.748878923766815</v>
      </c>
      <c r="Q18" s="127">
        <f t="shared" si="12"/>
        <v>99.999999999999986</v>
      </c>
      <c r="R18" s="110">
        <v>1987</v>
      </c>
      <c r="S18" s="111">
        <f t="shared" si="13"/>
        <v>6.8503068330690198</v>
      </c>
      <c r="T18" s="107">
        <v>301</v>
      </c>
      <c r="U18" s="78">
        <v>437</v>
      </c>
      <c r="V18" s="78">
        <v>992</v>
      </c>
      <c r="W18" s="115">
        <f t="shared" si="14"/>
        <v>257</v>
      </c>
      <c r="X18" s="78">
        <v>50</v>
      </c>
      <c r="Y18" s="81">
        <v>207</v>
      </c>
      <c r="Z18" s="114">
        <f t="shared" si="15"/>
        <v>15.148465022647207</v>
      </c>
      <c r="AA18" s="115">
        <f t="shared" si="4"/>
        <v>21.992954202315047</v>
      </c>
      <c r="AB18" s="115">
        <f t="shared" si="5"/>
        <v>49.924509310518367</v>
      </c>
      <c r="AC18" s="115">
        <f t="shared" si="16"/>
        <v>12.934071464519377</v>
      </c>
      <c r="AD18" s="115">
        <f t="shared" si="6"/>
        <v>2.5163563160543534</v>
      </c>
      <c r="AE18" s="116">
        <f t="shared" si="7"/>
        <v>10.417715148465023</v>
      </c>
      <c r="AF18" s="127">
        <f t="shared" si="17"/>
        <v>112.93407146451938</v>
      </c>
    </row>
    <row r="19" spans="1:32" ht="18" customHeight="1">
      <c r="B19" s="122" t="s">
        <v>115</v>
      </c>
      <c r="C19" s="110">
        <v>528</v>
      </c>
      <c r="D19" s="111">
        <f t="shared" si="8"/>
        <v>2.1350586332389812</v>
      </c>
      <c r="E19" s="107">
        <v>74</v>
      </c>
      <c r="F19" s="78">
        <v>292</v>
      </c>
      <c r="G19" s="78">
        <v>87</v>
      </c>
      <c r="H19" s="78">
        <f t="shared" si="9"/>
        <v>75</v>
      </c>
      <c r="I19" s="78">
        <v>8</v>
      </c>
      <c r="J19" s="81">
        <v>67</v>
      </c>
      <c r="K19" s="114">
        <f t="shared" si="10"/>
        <v>12.271973466003317</v>
      </c>
      <c r="L19" s="115">
        <f t="shared" si="0"/>
        <v>48.424543946932005</v>
      </c>
      <c r="M19" s="115">
        <f t="shared" si="1"/>
        <v>14.427860696517413</v>
      </c>
      <c r="N19" s="115">
        <f t="shared" si="11"/>
        <v>12.437810945273631</v>
      </c>
      <c r="O19" s="115">
        <f t="shared" si="2"/>
        <v>1.3266998341625207</v>
      </c>
      <c r="P19" s="116">
        <f t="shared" si="3"/>
        <v>11.111111111111111</v>
      </c>
      <c r="Q19" s="127">
        <f t="shared" si="12"/>
        <v>100</v>
      </c>
      <c r="R19" s="110">
        <v>460</v>
      </c>
      <c r="S19" s="111">
        <f t="shared" si="13"/>
        <v>1.585878783699924</v>
      </c>
      <c r="T19" s="107">
        <v>83</v>
      </c>
      <c r="U19" s="78">
        <v>81</v>
      </c>
      <c r="V19" s="78">
        <v>260</v>
      </c>
      <c r="W19" s="115">
        <f t="shared" si="14"/>
        <v>36</v>
      </c>
      <c r="X19" s="78">
        <v>7</v>
      </c>
      <c r="Y19" s="81">
        <v>29</v>
      </c>
      <c r="Z19" s="114">
        <f t="shared" si="15"/>
        <v>18.043478260869566</v>
      </c>
      <c r="AA19" s="115">
        <f t="shared" si="4"/>
        <v>17.608695652173914</v>
      </c>
      <c r="AB19" s="115">
        <f t="shared" si="5"/>
        <v>56.521739130434781</v>
      </c>
      <c r="AC19" s="115">
        <f t="shared" si="16"/>
        <v>7.8260869565217384</v>
      </c>
      <c r="AD19" s="115">
        <f t="shared" si="6"/>
        <v>1.5217391304347827</v>
      </c>
      <c r="AE19" s="116">
        <f t="shared" si="7"/>
        <v>6.3043478260869561</v>
      </c>
      <c r="AF19" s="127">
        <f t="shared" si="17"/>
        <v>107.82608695652173</v>
      </c>
    </row>
    <row r="20" spans="1:32" ht="18" customHeight="1">
      <c r="B20" s="122" t="s">
        <v>112</v>
      </c>
      <c r="C20" s="110">
        <v>537</v>
      </c>
      <c r="D20" s="111">
        <f t="shared" si="8"/>
        <v>2.1714516781237361</v>
      </c>
      <c r="E20" s="107">
        <v>85</v>
      </c>
      <c r="F20" s="78">
        <v>338</v>
      </c>
      <c r="G20" s="78">
        <v>55</v>
      </c>
      <c r="H20" s="78">
        <f t="shared" si="9"/>
        <v>59</v>
      </c>
      <c r="I20" s="78">
        <v>5</v>
      </c>
      <c r="J20" s="81">
        <v>54</v>
      </c>
      <c r="K20" s="114">
        <f t="shared" si="10"/>
        <v>14.261744966442953</v>
      </c>
      <c r="L20" s="115">
        <f t="shared" si="0"/>
        <v>56.711409395973156</v>
      </c>
      <c r="M20" s="115">
        <f t="shared" si="1"/>
        <v>9.2281879194630871</v>
      </c>
      <c r="N20" s="115">
        <f t="shared" si="11"/>
        <v>9.8993288590604021</v>
      </c>
      <c r="O20" s="115">
        <f t="shared" si="2"/>
        <v>0.83892617449664431</v>
      </c>
      <c r="P20" s="116">
        <f t="shared" si="3"/>
        <v>9.0604026845637584</v>
      </c>
      <c r="Q20" s="127">
        <f t="shared" si="12"/>
        <v>100</v>
      </c>
      <c r="R20" s="110">
        <v>509</v>
      </c>
      <c r="S20" s="111">
        <f t="shared" si="13"/>
        <v>1.7548093497896988</v>
      </c>
      <c r="T20" s="107">
        <v>117</v>
      </c>
      <c r="U20" s="78">
        <v>60</v>
      </c>
      <c r="V20" s="78">
        <v>286</v>
      </c>
      <c r="W20" s="115">
        <f t="shared" si="14"/>
        <v>46</v>
      </c>
      <c r="X20" s="78">
        <v>3</v>
      </c>
      <c r="Y20" s="81">
        <v>43</v>
      </c>
      <c r="Z20" s="114">
        <f t="shared" si="15"/>
        <v>22.986247544204321</v>
      </c>
      <c r="AA20" s="115">
        <f t="shared" si="4"/>
        <v>11.787819253438114</v>
      </c>
      <c r="AB20" s="115">
        <f t="shared" si="5"/>
        <v>56.188605108055015</v>
      </c>
      <c r="AC20" s="115">
        <f t="shared" si="16"/>
        <v>9.0373280943025538</v>
      </c>
      <c r="AD20" s="115">
        <f t="shared" si="6"/>
        <v>0.58939096267190572</v>
      </c>
      <c r="AE20" s="116">
        <f t="shared" si="7"/>
        <v>8.4479371316306473</v>
      </c>
      <c r="AF20" s="127">
        <f t="shared" si="17"/>
        <v>109.03732809430255</v>
      </c>
    </row>
    <row r="21" spans="1:32" ht="18" customHeight="1">
      <c r="B21" s="122" t="s">
        <v>107</v>
      </c>
      <c r="C21" s="110">
        <v>676</v>
      </c>
      <c r="D21" s="111">
        <f t="shared" si="8"/>
        <v>2.7335220380105136</v>
      </c>
      <c r="E21" s="107">
        <v>64</v>
      </c>
      <c r="F21" s="78">
        <v>332</v>
      </c>
      <c r="G21" s="78">
        <v>153</v>
      </c>
      <c r="H21" s="78">
        <f t="shared" si="9"/>
        <v>127</v>
      </c>
      <c r="I21" s="78">
        <v>24</v>
      </c>
      <c r="J21" s="81">
        <v>103</v>
      </c>
      <c r="K21" s="114">
        <f t="shared" si="10"/>
        <v>7.9701120797011207</v>
      </c>
      <c r="L21" s="115">
        <f t="shared" si="0"/>
        <v>41.344956413449566</v>
      </c>
      <c r="M21" s="115">
        <f t="shared" si="1"/>
        <v>19.053549190535492</v>
      </c>
      <c r="N21" s="115">
        <f t="shared" si="11"/>
        <v>15.815691158156913</v>
      </c>
      <c r="O21" s="115">
        <f t="shared" si="2"/>
        <v>2.9887920298879203</v>
      </c>
      <c r="P21" s="116">
        <f t="shared" si="3"/>
        <v>12.826899128268993</v>
      </c>
      <c r="Q21" s="127">
        <f t="shared" si="12"/>
        <v>100</v>
      </c>
      <c r="R21" s="110">
        <v>824</v>
      </c>
      <c r="S21" s="111">
        <f t="shared" si="13"/>
        <v>2.8407915603668208</v>
      </c>
      <c r="T21" s="107">
        <v>164</v>
      </c>
      <c r="U21" s="78">
        <v>166</v>
      </c>
      <c r="V21" s="78">
        <v>383</v>
      </c>
      <c r="W21" s="115">
        <f t="shared" si="14"/>
        <v>111</v>
      </c>
      <c r="X21" s="78">
        <v>23</v>
      </c>
      <c r="Y21" s="81">
        <v>88</v>
      </c>
      <c r="Z21" s="114">
        <f t="shared" si="15"/>
        <v>19.902912621359224</v>
      </c>
      <c r="AA21" s="115">
        <f t="shared" si="4"/>
        <v>20.145631067961165</v>
      </c>
      <c r="AB21" s="115">
        <f t="shared" si="5"/>
        <v>46.480582524271846</v>
      </c>
      <c r="AC21" s="115">
        <f t="shared" si="16"/>
        <v>13.470873786407767</v>
      </c>
      <c r="AD21" s="115">
        <f t="shared" si="6"/>
        <v>2.7912621359223304</v>
      </c>
      <c r="AE21" s="116">
        <f t="shared" si="7"/>
        <v>10.679611650485436</v>
      </c>
      <c r="AF21" s="127">
        <f t="shared" si="17"/>
        <v>113.47087378640776</v>
      </c>
    </row>
    <row r="22" spans="1:32" ht="18" customHeight="1">
      <c r="B22" s="122" t="s">
        <v>105</v>
      </c>
      <c r="C22" s="110">
        <v>1102</v>
      </c>
      <c r="D22" s="111">
        <f t="shared" si="8"/>
        <v>4.4561261625556003</v>
      </c>
      <c r="E22" s="107">
        <v>84</v>
      </c>
      <c r="F22" s="78">
        <v>529</v>
      </c>
      <c r="G22" s="78">
        <v>385</v>
      </c>
      <c r="H22" s="78">
        <f t="shared" si="9"/>
        <v>104</v>
      </c>
      <c r="I22" s="78">
        <v>2</v>
      </c>
      <c r="J22" s="81">
        <v>102</v>
      </c>
      <c r="K22" s="114">
        <f t="shared" si="10"/>
        <v>6.9651741293532341</v>
      </c>
      <c r="L22" s="115">
        <f t="shared" si="0"/>
        <v>43.864013266998342</v>
      </c>
      <c r="M22" s="115">
        <f t="shared" si="1"/>
        <v>31.923714759535653</v>
      </c>
      <c r="N22" s="115">
        <f t="shared" si="11"/>
        <v>8.6235489220563863</v>
      </c>
      <c r="O22" s="115">
        <f t="shared" si="2"/>
        <v>0.16583747927031509</v>
      </c>
      <c r="P22" s="116">
        <f t="shared" si="3"/>
        <v>8.4577114427860707</v>
      </c>
      <c r="Q22" s="127">
        <f t="shared" si="12"/>
        <v>100</v>
      </c>
      <c r="R22" s="110">
        <v>1246</v>
      </c>
      <c r="S22" s="111">
        <f t="shared" si="13"/>
        <v>4.2956629662828378</v>
      </c>
      <c r="T22" s="107">
        <v>140</v>
      </c>
      <c r="U22" s="78">
        <v>429</v>
      </c>
      <c r="V22" s="78">
        <v>597</v>
      </c>
      <c r="W22" s="115">
        <f t="shared" si="14"/>
        <v>80</v>
      </c>
      <c r="X22" s="78">
        <v>2</v>
      </c>
      <c r="Y22" s="81">
        <v>78</v>
      </c>
      <c r="Z22" s="114">
        <f t="shared" si="15"/>
        <v>11.235955056179774</v>
      </c>
      <c r="AA22" s="115">
        <f t="shared" si="4"/>
        <v>34.430176565008026</v>
      </c>
      <c r="AB22" s="115">
        <f t="shared" si="5"/>
        <v>47.913322632423757</v>
      </c>
      <c r="AC22" s="115">
        <f t="shared" si="16"/>
        <v>6.4205457463884441</v>
      </c>
      <c r="AD22" s="115">
        <f t="shared" si="6"/>
        <v>0.16051364365971107</v>
      </c>
      <c r="AE22" s="116">
        <f t="shared" si="7"/>
        <v>6.2600321027287329</v>
      </c>
      <c r="AF22" s="127">
        <f t="shared" si="17"/>
        <v>106.42054574638844</v>
      </c>
    </row>
    <row r="23" spans="1:32" ht="18" customHeight="1">
      <c r="B23" s="122" t="s">
        <v>109</v>
      </c>
      <c r="C23" s="110">
        <v>602</v>
      </c>
      <c r="D23" s="111">
        <f t="shared" si="8"/>
        <v>2.4342903356247469</v>
      </c>
      <c r="E23" s="107">
        <v>47</v>
      </c>
      <c r="F23" s="78">
        <v>345</v>
      </c>
      <c r="G23" s="78">
        <v>128</v>
      </c>
      <c r="H23" s="78">
        <f t="shared" si="9"/>
        <v>82</v>
      </c>
      <c r="I23" s="78">
        <v>3</v>
      </c>
      <c r="J23" s="81">
        <v>79</v>
      </c>
      <c r="K23" s="114">
        <f t="shared" si="10"/>
        <v>6.871345029239766</v>
      </c>
      <c r="L23" s="115">
        <f t="shared" si="0"/>
        <v>50.438596491228068</v>
      </c>
      <c r="M23" s="115">
        <f t="shared" si="1"/>
        <v>18.71345029239766</v>
      </c>
      <c r="N23" s="115">
        <f t="shared" si="11"/>
        <v>11.988304093567251</v>
      </c>
      <c r="O23" s="115">
        <f t="shared" si="2"/>
        <v>0.43859649122807015</v>
      </c>
      <c r="P23" s="116">
        <f t="shared" si="3"/>
        <v>11.549707602339181</v>
      </c>
      <c r="Q23" s="127">
        <f t="shared" si="12"/>
        <v>100</v>
      </c>
      <c r="R23" s="110">
        <v>625</v>
      </c>
      <c r="S23" s="111">
        <f t="shared" si="13"/>
        <v>2.1547266082879402</v>
      </c>
      <c r="T23" s="107">
        <v>78</v>
      </c>
      <c r="U23" s="78">
        <v>136</v>
      </c>
      <c r="V23" s="78">
        <v>371</v>
      </c>
      <c r="W23" s="115">
        <f t="shared" si="14"/>
        <v>40</v>
      </c>
      <c r="X23" s="78">
        <v>0</v>
      </c>
      <c r="Y23" s="81">
        <v>40</v>
      </c>
      <c r="Z23" s="114">
        <f t="shared" si="15"/>
        <v>12.479999999999999</v>
      </c>
      <c r="AA23" s="115">
        <f t="shared" si="4"/>
        <v>21.759999999999998</v>
      </c>
      <c r="AB23" s="115">
        <f t="shared" si="5"/>
        <v>59.36</v>
      </c>
      <c r="AC23" s="115">
        <f t="shared" si="16"/>
        <v>6.4</v>
      </c>
      <c r="AD23" s="115">
        <f t="shared" si="6"/>
        <v>0</v>
      </c>
      <c r="AE23" s="116">
        <f t="shared" si="7"/>
        <v>6.4</v>
      </c>
      <c r="AF23" s="127">
        <f t="shared" si="17"/>
        <v>106.4</v>
      </c>
    </row>
    <row r="24" spans="1:32" ht="18" customHeight="1">
      <c r="B24" s="122" t="s">
        <v>113</v>
      </c>
      <c r="C24" s="110">
        <v>617</v>
      </c>
      <c r="D24" s="111">
        <f t="shared" si="8"/>
        <v>2.4949454104326727</v>
      </c>
      <c r="E24" s="107">
        <v>51</v>
      </c>
      <c r="F24" s="78">
        <v>347</v>
      </c>
      <c r="G24" s="78">
        <v>139</v>
      </c>
      <c r="H24" s="78">
        <f t="shared" si="9"/>
        <v>80</v>
      </c>
      <c r="I24" s="78">
        <v>1</v>
      </c>
      <c r="J24" s="81">
        <v>79</v>
      </c>
      <c r="K24" s="114">
        <f t="shared" si="10"/>
        <v>7.3170731707317067</v>
      </c>
      <c r="L24" s="115">
        <f t="shared" si="0"/>
        <v>49.784791965566718</v>
      </c>
      <c r="M24" s="115">
        <f t="shared" si="1"/>
        <v>19.942611190817789</v>
      </c>
      <c r="N24" s="115">
        <f t="shared" si="11"/>
        <v>11.477761836441893</v>
      </c>
      <c r="O24" s="115">
        <f t="shared" si="2"/>
        <v>0.14347202295552369</v>
      </c>
      <c r="P24" s="116">
        <f t="shared" si="3"/>
        <v>11.33428981348637</v>
      </c>
      <c r="Q24" s="127">
        <f t="shared" si="12"/>
        <v>100</v>
      </c>
      <c r="R24" s="110">
        <v>651</v>
      </c>
      <c r="S24" s="111">
        <f t="shared" si="13"/>
        <v>2.2443632351927185</v>
      </c>
      <c r="T24" s="107">
        <v>79</v>
      </c>
      <c r="U24" s="78">
        <v>127</v>
      </c>
      <c r="V24" s="78">
        <v>380</v>
      </c>
      <c r="W24" s="115">
        <f t="shared" si="14"/>
        <v>65</v>
      </c>
      <c r="X24" s="78">
        <v>0</v>
      </c>
      <c r="Y24" s="81">
        <v>65</v>
      </c>
      <c r="Z24" s="114">
        <f t="shared" si="15"/>
        <v>12.135176651305683</v>
      </c>
      <c r="AA24" s="115">
        <f t="shared" si="4"/>
        <v>19.508448540706606</v>
      </c>
      <c r="AB24" s="115">
        <f t="shared" si="5"/>
        <v>58.371735791090629</v>
      </c>
      <c r="AC24" s="115">
        <f t="shared" si="16"/>
        <v>9.9846390168970824</v>
      </c>
      <c r="AD24" s="115">
        <f t="shared" si="6"/>
        <v>0</v>
      </c>
      <c r="AE24" s="116">
        <f t="shared" si="7"/>
        <v>9.9846390168970824</v>
      </c>
      <c r="AF24" s="127">
        <f t="shared" si="17"/>
        <v>109.98463901689706</v>
      </c>
    </row>
    <row r="25" spans="1:32" ht="18" customHeight="1">
      <c r="B25" s="122" t="s">
        <v>116</v>
      </c>
      <c r="C25" s="110">
        <v>622</v>
      </c>
      <c r="D25" s="111">
        <f t="shared" si="8"/>
        <v>2.5151637687019814</v>
      </c>
      <c r="E25" s="107">
        <v>62</v>
      </c>
      <c r="F25" s="78">
        <v>378</v>
      </c>
      <c r="G25" s="78">
        <v>36</v>
      </c>
      <c r="H25" s="78">
        <f t="shared" si="9"/>
        <v>146</v>
      </c>
      <c r="I25" s="78">
        <v>1</v>
      </c>
      <c r="J25" s="81">
        <v>145</v>
      </c>
      <c r="K25" s="114">
        <f t="shared" si="10"/>
        <v>8.0729166666666679</v>
      </c>
      <c r="L25" s="115">
        <f t="shared" si="0"/>
        <v>49.21875</v>
      </c>
      <c r="M25" s="115">
        <f t="shared" si="1"/>
        <v>4.6875</v>
      </c>
      <c r="N25" s="115">
        <f t="shared" si="11"/>
        <v>19.010416666666668</v>
      </c>
      <c r="O25" s="115">
        <f t="shared" si="2"/>
        <v>0.13020833333333331</v>
      </c>
      <c r="P25" s="116">
        <f t="shared" si="3"/>
        <v>18.880208333333336</v>
      </c>
      <c r="Q25" s="127">
        <f t="shared" si="12"/>
        <v>100</v>
      </c>
      <c r="R25" s="110">
        <v>655</v>
      </c>
      <c r="S25" s="111">
        <f t="shared" si="13"/>
        <v>2.2581534854857614</v>
      </c>
      <c r="T25" s="107">
        <v>105</v>
      </c>
      <c r="U25" s="78">
        <v>32</v>
      </c>
      <c r="V25" s="78">
        <v>402</v>
      </c>
      <c r="W25" s="115">
        <f t="shared" si="14"/>
        <v>116</v>
      </c>
      <c r="X25" s="78">
        <v>1</v>
      </c>
      <c r="Y25" s="81">
        <v>115</v>
      </c>
      <c r="Z25" s="114">
        <f t="shared" si="15"/>
        <v>16.030534351145036</v>
      </c>
      <c r="AA25" s="115">
        <f t="shared" si="4"/>
        <v>4.885496183206107</v>
      </c>
      <c r="AB25" s="115">
        <f t="shared" si="5"/>
        <v>61.374045801526719</v>
      </c>
      <c r="AC25" s="115">
        <f t="shared" si="16"/>
        <v>17.709923664122137</v>
      </c>
      <c r="AD25" s="115">
        <f t="shared" si="6"/>
        <v>0.15267175572519084</v>
      </c>
      <c r="AE25" s="116">
        <f t="shared" si="7"/>
        <v>17.557251908396946</v>
      </c>
      <c r="AF25" s="127">
        <f t="shared" si="17"/>
        <v>117.70992366412214</v>
      </c>
    </row>
    <row r="26" spans="1:32" ht="18" customHeight="1">
      <c r="B26" s="122" t="s">
        <v>131</v>
      </c>
      <c r="C26" s="110">
        <v>171</v>
      </c>
      <c r="D26" s="111">
        <f t="shared" si="8"/>
        <v>0.69146785281035184</v>
      </c>
      <c r="E26" s="107">
        <v>57</v>
      </c>
      <c r="F26" s="78">
        <v>36</v>
      </c>
      <c r="G26" s="78">
        <v>36</v>
      </c>
      <c r="H26" s="78">
        <f t="shared" si="9"/>
        <v>42</v>
      </c>
      <c r="I26" s="78">
        <v>0</v>
      </c>
      <c r="J26" s="81">
        <v>42</v>
      </c>
      <c r="K26" s="114">
        <f t="shared" si="10"/>
        <v>26.760563380281688</v>
      </c>
      <c r="L26" s="115">
        <f t="shared" si="0"/>
        <v>16.901408450704224</v>
      </c>
      <c r="M26" s="115">
        <f t="shared" si="1"/>
        <v>16.901408450704224</v>
      </c>
      <c r="N26" s="115">
        <f t="shared" si="11"/>
        <v>19.718309859154928</v>
      </c>
      <c r="O26" s="115">
        <f t="shared" si="2"/>
        <v>0</v>
      </c>
      <c r="P26" s="116">
        <f t="shared" si="3"/>
        <v>19.718309859154928</v>
      </c>
      <c r="Q26" s="127">
        <f t="shared" si="12"/>
        <v>99.999999999999986</v>
      </c>
      <c r="R26" s="110">
        <v>176</v>
      </c>
      <c r="S26" s="111">
        <f t="shared" si="13"/>
        <v>0.60677101289388402</v>
      </c>
      <c r="T26" s="107">
        <v>66</v>
      </c>
      <c r="U26" s="78">
        <v>24</v>
      </c>
      <c r="V26" s="78">
        <v>37</v>
      </c>
      <c r="W26" s="115">
        <f t="shared" si="14"/>
        <v>49</v>
      </c>
      <c r="X26" s="78">
        <v>0</v>
      </c>
      <c r="Y26" s="81">
        <v>49</v>
      </c>
      <c r="Z26" s="114">
        <f t="shared" si="15"/>
        <v>37.5</v>
      </c>
      <c r="AA26" s="115">
        <f t="shared" si="4"/>
        <v>13.636363636363635</v>
      </c>
      <c r="AB26" s="115">
        <f t="shared" si="5"/>
        <v>21.022727272727273</v>
      </c>
      <c r="AC26" s="115">
        <f t="shared" si="16"/>
        <v>27.84090909090909</v>
      </c>
      <c r="AD26" s="115">
        <f t="shared" si="6"/>
        <v>0</v>
      </c>
      <c r="AE26" s="116">
        <f t="shared" si="7"/>
        <v>27.84090909090909</v>
      </c>
      <c r="AF26" s="127">
        <f t="shared" si="17"/>
        <v>127.84090909090909</v>
      </c>
    </row>
    <row r="27" spans="1:32" ht="18" customHeight="1" thickBot="1">
      <c r="B27" s="123" t="s">
        <v>136</v>
      </c>
      <c r="C27" s="112">
        <v>24730</v>
      </c>
      <c r="D27" s="113">
        <f>SUM(D12:D26)</f>
        <v>100.00000000000001</v>
      </c>
      <c r="E27" s="109">
        <f>SUM(E12:E26)</f>
        <v>4235</v>
      </c>
      <c r="F27" s="108">
        <f>SUM(F12:F26)</f>
        <v>13135</v>
      </c>
      <c r="G27" s="108">
        <f t="shared" ref="G27:I27" si="18">SUM(G12:G26)</f>
        <v>4636</v>
      </c>
      <c r="H27" s="108">
        <f t="shared" si="9"/>
        <v>2724</v>
      </c>
      <c r="I27" s="108">
        <f t="shared" si="18"/>
        <v>237</v>
      </c>
      <c r="J27" s="124">
        <f>SUM(J12:J26)</f>
        <v>2487</v>
      </c>
      <c r="K27" s="117">
        <f t="shared" si="10"/>
        <v>15.425803161652219</v>
      </c>
      <c r="L27" s="118">
        <f t="shared" si="0"/>
        <v>47.843665768194072</v>
      </c>
      <c r="M27" s="118">
        <f t="shared" si="1"/>
        <v>16.886428207182924</v>
      </c>
      <c r="N27" s="118">
        <f t="shared" si="11"/>
        <v>9.9220514314853929</v>
      </c>
      <c r="O27" s="118">
        <f t="shared" si="2"/>
        <v>0.86326218401690102</v>
      </c>
      <c r="P27" s="119">
        <f t="shared" si="3"/>
        <v>9.0587892474684928</v>
      </c>
      <c r="Q27" s="127">
        <f t="shared" si="12"/>
        <v>100.00000000000001</v>
      </c>
      <c r="R27" s="112">
        <v>29006</v>
      </c>
      <c r="S27" s="113">
        <f t="shared" si="13"/>
        <v>100</v>
      </c>
      <c r="T27" s="109">
        <v>4678</v>
      </c>
      <c r="U27" s="108">
        <v>5920</v>
      </c>
      <c r="V27" s="108">
        <v>15735</v>
      </c>
      <c r="W27" s="118">
        <f t="shared" si="14"/>
        <v>2673</v>
      </c>
      <c r="X27" s="108">
        <v>207</v>
      </c>
      <c r="Y27" s="124">
        <v>2466</v>
      </c>
      <c r="Z27" s="117">
        <f t="shared" si="15"/>
        <v>16.127697717713577</v>
      </c>
      <c r="AA27" s="118">
        <f t="shared" si="4"/>
        <v>20.409570433703372</v>
      </c>
      <c r="AB27" s="118">
        <f t="shared" si="5"/>
        <v>54.247397090257188</v>
      </c>
      <c r="AC27" s="118">
        <f t="shared" si="16"/>
        <v>9.2153347583258647</v>
      </c>
      <c r="AD27" s="118">
        <f t="shared" si="6"/>
        <v>0.71364545266496582</v>
      </c>
      <c r="AE27" s="119">
        <f t="shared" si="7"/>
        <v>8.5016893056608982</v>
      </c>
      <c r="AF27" s="127">
        <f t="shared" si="17"/>
        <v>109.21533475832587</v>
      </c>
    </row>
    <row r="28" spans="1:32">
      <c r="B28" s="79"/>
    </row>
    <row r="29" spans="1:32">
      <c r="B29" s="73" t="s">
        <v>279</v>
      </c>
      <c r="D29" s="80"/>
      <c r="E29" s="80"/>
      <c r="F29" s="80"/>
      <c r="G29" s="80"/>
      <c r="H29" s="80"/>
      <c r="N29" s="80"/>
      <c r="W29" s="80"/>
      <c r="AC29" s="80"/>
    </row>
    <row r="30" spans="1:32">
      <c r="D30" s="80"/>
      <c r="E30" s="80"/>
      <c r="F30" s="80"/>
      <c r="G30" s="80"/>
      <c r="H30" s="80"/>
      <c r="N30" s="80"/>
      <c r="W30" s="80"/>
      <c r="AC30" s="80"/>
    </row>
    <row r="31" spans="1:32" ht="15" customHeight="1">
      <c r="A31" s="280" t="s">
        <v>133</v>
      </c>
      <c r="B31" s="274"/>
      <c r="C31" s="274"/>
      <c r="D31" s="274"/>
      <c r="E31" s="274"/>
      <c r="F31" s="80"/>
      <c r="G31" s="80"/>
      <c r="H31" s="80"/>
      <c r="N31" s="80"/>
      <c r="W31" s="80"/>
      <c r="AC31" s="80"/>
    </row>
    <row r="32" spans="1:32">
      <c r="A32" s="280"/>
      <c r="B32" s="274"/>
      <c r="C32" s="274"/>
      <c r="D32" s="274"/>
      <c r="E32" s="274"/>
      <c r="F32" s="80"/>
      <c r="G32" s="80"/>
      <c r="H32" s="80"/>
      <c r="N32" s="80"/>
      <c r="W32" s="80"/>
      <c r="AC32" s="80"/>
    </row>
    <row r="33" spans="1:5" ht="36" customHeight="1">
      <c r="A33" s="280"/>
      <c r="B33" s="274"/>
      <c r="C33" s="274"/>
      <c r="D33" s="274"/>
      <c r="E33" s="274"/>
    </row>
    <row r="34" spans="1:5">
      <c r="A34" s="80"/>
      <c r="B34" s="80"/>
      <c r="C34" s="80"/>
    </row>
  </sheetData>
  <mergeCells count="8">
    <mergeCell ref="R9:AE9"/>
    <mergeCell ref="T10:Y10"/>
    <mergeCell ref="Z10:AE10"/>
    <mergeCell ref="B1:M1"/>
    <mergeCell ref="A31:E33"/>
    <mergeCell ref="C9:P9"/>
    <mergeCell ref="K10:P10"/>
    <mergeCell ref="E10:J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L131"/>
  <sheetViews>
    <sheetView showGridLines="0" topLeftCell="A112" workbookViewId="0"/>
  </sheetViews>
  <sheetFormatPr defaultRowHeight="15"/>
  <cols>
    <col min="1" max="2" width="9.140625" style="73"/>
    <col min="3" max="3" width="53.140625" style="73" bestFit="1" customWidth="1"/>
    <col min="4" max="4" width="8.85546875" style="73" bestFit="1" customWidth="1"/>
    <col min="5" max="5" width="13.42578125" style="73" bestFit="1" customWidth="1"/>
    <col min="6" max="6" width="14.5703125" style="104" customWidth="1"/>
    <col min="7" max="16384" width="9.140625" style="73"/>
  </cols>
  <sheetData>
    <row r="1" spans="1:12" ht="18.75">
      <c r="A1" s="2" t="s">
        <v>347</v>
      </c>
      <c r="B1" s="263" t="s">
        <v>281</v>
      </c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3" spans="1:12">
      <c r="A3" s="82" t="s">
        <v>282</v>
      </c>
      <c r="B3" s="74"/>
      <c r="C3" s="74"/>
      <c r="D3" s="74"/>
      <c r="E3" s="74"/>
      <c r="F3" s="103"/>
      <c r="G3" s="74"/>
      <c r="H3" s="74"/>
      <c r="I3" s="74"/>
      <c r="J3" s="74"/>
    </row>
    <row r="5" spans="1:12">
      <c r="B5" s="252"/>
      <c r="C5" s="252"/>
      <c r="D5" s="252"/>
    </row>
    <row r="6" spans="1:12">
      <c r="B6" s="101" t="s">
        <v>325</v>
      </c>
    </row>
    <row r="7" spans="1:12" customFormat="1" ht="45">
      <c r="B7" s="100"/>
      <c r="C7" s="100"/>
      <c r="D7" s="97" t="s">
        <v>280</v>
      </c>
      <c r="E7" s="102" t="s">
        <v>326</v>
      </c>
      <c r="F7" s="105" t="s">
        <v>316</v>
      </c>
    </row>
    <row r="8" spans="1:12" customFormat="1">
      <c r="B8" s="100" t="s">
        <v>139</v>
      </c>
      <c r="C8" s="100" t="s">
        <v>140</v>
      </c>
      <c r="D8" s="100">
        <v>0</v>
      </c>
      <c r="E8" s="100"/>
      <c r="F8" s="106"/>
    </row>
    <row r="9" spans="1:12" customFormat="1">
      <c r="B9" s="100">
        <v>0</v>
      </c>
      <c r="C9" s="100" t="s">
        <v>140</v>
      </c>
      <c r="D9" s="100">
        <v>0</v>
      </c>
      <c r="E9" s="100"/>
      <c r="F9" s="106"/>
    </row>
    <row r="10" spans="1:12" customFormat="1">
      <c r="B10" s="100" t="s">
        <v>141</v>
      </c>
      <c r="C10" s="100"/>
      <c r="D10" s="100">
        <v>0</v>
      </c>
      <c r="E10" s="100">
        <v>15529</v>
      </c>
      <c r="F10" s="106">
        <f t="shared" ref="F10:F64" si="0">D10/E10*1000</f>
        <v>0</v>
      </c>
    </row>
    <row r="11" spans="1:12" customFormat="1">
      <c r="B11" s="100" t="s">
        <v>142</v>
      </c>
      <c r="C11" s="100" t="s">
        <v>143</v>
      </c>
      <c r="D11" s="100">
        <v>2031</v>
      </c>
      <c r="E11" s="100">
        <v>256783</v>
      </c>
      <c r="F11" s="106">
        <f t="shared" si="0"/>
        <v>7.9094021021640835</v>
      </c>
    </row>
    <row r="12" spans="1:12" customFormat="1">
      <c r="B12" s="100" t="s">
        <v>144</v>
      </c>
      <c r="C12" s="100" t="s">
        <v>145</v>
      </c>
      <c r="D12" s="100">
        <v>10619</v>
      </c>
      <c r="E12" s="100">
        <f>SUM(E13:E30)</f>
        <v>520295</v>
      </c>
      <c r="F12" s="106">
        <f t="shared" si="0"/>
        <v>20.409575337068393</v>
      </c>
    </row>
    <row r="13" spans="1:12" customFormat="1">
      <c r="B13" s="100">
        <v>211</v>
      </c>
      <c r="C13" s="100" t="s">
        <v>146</v>
      </c>
      <c r="D13" s="100">
        <v>6</v>
      </c>
      <c r="E13" s="100">
        <v>10340</v>
      </c>
      <c r="F13" s="106">
        <f t="shared" si="0"/>
        <v>0.58027079303675044</v>
      </c>
    </row>
    <row r="14" spans="1:12" customFormat="1">
      <c r="B14" s="100">
        <v>212</v>
      </c>
      <c r="C14" s="100" t="s">
        <v>147</v>
      </c>
      <c r="D14" s="100">
        <v>91</v>
      </c>
      <c r="E14" s="100">
        <v>2009</v>
      </c>
      <c r="F14" s="106">
        <f t="shared" si="0"/>
        <v>45.296167247386762</v>
      </c>
    </row>
    <row r="15" spans="1:12" customFormat="1">
      <c r="B15" s="100">
        <v>213</v>
      </c>
      <c r="C15" s="100" t="s">
        <v>148</v>
      </c>
      <c r="D15" s="100">
        <v>4927</v>
      </c>
      <c r="E15" s="100">
        <v>48573</v>
      </c>
      <c r="F15" s="106">
        <f t="shared" si="0"/>
        <v>101.43495357503139</v>
      </c>
    </row>
    <row r="16" spans="1:12" customFormat="1">
      <c r="B16" s="100">
        <v>214</v>
      </c>
      <c r="C16" s="100" t="s">
        <v>149</v>
      </c>
      <c r="D16" s="100">
        <v>714</v>
      </c>
      <c r="E16" s="100">
        <v>52853</v>
      </c>
      <c r="F16" s="106">
        <f t="shared" si="0"/>
        <v>13.509166934705693</v>
      </c>
    </row>
    <row r="17" spans="2:6" customFormat="1">
      <c r="B17" s="100">
        <v>221</v>
      </c>
      <c r="C17" s="100" t="s">
        <v>150</v>
      </c>
      <c r="D17" s="100">
        <v>144</v>
      </c>
      <c r="E17" s="100">
        <v>13892</v>
      </c>
      <c r="F17" s="106">
        <f t="shared" si="0"/>
        <v>10.365678088108263</v>
      </c>
    </row>
    <row r="18" spans="2:6" customFormat="1">
      <c r="B18" s="100">
        <v>222</v>
      </c>
      <c r="C18" s="100" t="s">
        <v>151</v>
      </c>
      <c r="D18" s="100">
        <v>657</v>
      </c>
      <c r="E18" s="100">
        <v>55636</v>
      </c>
      <c r="F18" s="106">
        <f t="shared" si="0"/>
        <v>11.808900711769358</v>
      </c>
    </row>
    <row r="19" spans="2:6" customFormat="1">
      <c r="B19" s="100">
        <v>231</v>
      </c>
      <c r="C19" s="100" t="s">
        <v>152</v>
      </c>
      <c r="D19" s="100">
        <v>0</v>
      </c>
      <c r="E19" s="100">
        <v>19136</v>
      </c>
      <c r="F19" s="106">
        <f t="shared" si="0"/>
        <v>0</v>
      </c>
    </row>
    <row r="20" spans="2:6" customFormat="1">
      <c r="B20" s="100">
        <v>232</v>
      </c>
      <c r="C20" s="100" t="s">
        <v>153</v>
      </c>
      <c r="D20" s="100">
        <v>72</v>
      </c>
      <c r="E20" s="100">
        <v>40505</v>
      </c>
      <c r="F20" s="106">
        <f t="shared" si="0"/>
        <v>1.7775583261325762</v>
      </c>
    </row>
    <row r="21" spans="2:6" customFormat="1">
      <c r="B21" s="100">
        <v>233</v>
      </c>
      <c r="C21" s="100" t="s">
        <v>154</v>
      </c>
      <c r="D21" s="100">
        <v>82</v>
      </c>
      <c r="E21" s="100">
        <v>59791</v>
      </c>
      <c r="F21" s="106">
        <f t="shared" si="0"/>
        <v>1.371443862788714</v>
      </c>
    </row>
    <row r="22" spans="2:6" customFormat="1">
      <c r="B22" s="100">
        <v>234</v>
      </c>
      <c r="C22" s="100" t="s">
        <v>155</v>
      </c>
      <c r="D22" s="100">
        <v>26</v>
      </c>
      <c r="E22" s="100">
        <v>10510</v>
      </c>
      <c r="F22" s="106">
        <f t="shared" si="0"/>
        <v>2.4738344433872506</v>
      </c>
    </row>
    <row r="23" spans="2:6" customFormat="1">
      <c r="B23" s="100">
        <v>235</v>
      </c>
      <c r="C23" s="100" t="s">
        <v>156</v>
      </c>
      <c r="D23" s="100">
        <v>334</v>
      </c>
      <c r="E23" s="100">
        <v>19796</v>
      </c>
      <c r="F23" s="106">
        <f t="shared" si="0"/>
        <v>16.872095372802587</v>
      </c>
    </row>
    <row r="24" spans="2:6" customFormat="1">
      <c r="B24" s="100">
        <v>241</v>
      </c>
      <c r="C24" s="100" t="s">
        <v>157</v>
      </c>
      <c r="D24" s="100">
        <v>2198</v>
      </c>
      <c r="E24" s="100">
        <v>67168</v>
      </c>
      <c r="F24" s="106">
        <f t="shared" si="0"/>
        <v>32.723916150547879</v>
      </c>
    </row>
    <row r="25" spans="2:6" customFormat="1">
      <c r="B25" s="100">
        <v>242</v>
      </c>
      <c r="C25" s="100" t="s">
        <v>158</v>
      </c>
      <c r="D25" s="100">
        <v>331</v>
      </c>
      <c r="E25" s="100">
        <v>32174</v>
      </c>
      <c r="F25" s="106">
        <f t="shared" si="0"/>
        <v>10.287810032945858</v>
      </c>
    </row>
    <row r="26" spans="2:6" customFormat="1">
      <c r="B26" s="100">
        <v>243</v>
      </c>
      <c r="C26" s="100" t="s">
        <v>159</v>
      </c>
      <c r="D26" s="100">
        <v>12</v>
      </c>
      <c r="E26" s="100">
        <v>8251</v>
      </c>
      <c r="F26" s="106">
        <f t="shared" si="0"/>
        <v>1.4543691673736516</v>
      </c>
    </row>
    <row r="27" spans="2:6" customFormat="1">
      <c r="B27" s="100">
        <v>244</v>
      </c>
      <c r="C27" s="100" t="s">
        <v>160</v>
      </c>
      <c r="D27" s="100">
        <v>662</v>
      </c>
      <c r="E27" s="100">
        <v>36952</v>
      </c>
      <c r="F27" s="106">
        <f t="shared" si="0"/>
        <v>17.915133145702534</v>
      </c>
    </row>
    <row r="28" spans="2:6" customFormat="1">
      <c r="B28" s="100">
        <v>245</v>
      </c>
      <c r="C28" s="100" t="s">
        <v>161</v>
      </c>
      <c r="D28" s="100">
        <v>210</v>
      </c>
      <c r="E28" s="100">
        <v>26874</v>
      </c>
      <c r="F28" s="106">
        <f t="shared" si="0"/>
        <v>7.8142442509488728</v>
      </c>
    </row>
    <row r="29" spans="2:6" customFormat="1">
      <c r="B29" s="100">
        <v>246</v>
      </c>
      <c r="C29" s="100" t="s">
        <v>162</v>
      </c>
      <c r="D29" s="100">
        <v>5</v>
      </c>
      <c r="E29" s="100">
        <v>2948</v>
      </c>
      <c r="F29" s="106">
        <f t="shared" si="0"/>
        <v>1.6960651289009498</v>
      </c>
    </row>
    <row r="30" spans="2:6" customFormat="1">
      <c r="B30" s="100">
        <v>247</v>
      </c>
      <c r="C30" s="100" t="s">
        <v>163</v>
      </c>
      <c r="D30" s="100">
        <v>148</v>
      </c>
      <c r="E30" s="100">
        <v>12887</v>
      </c>
      <c r="F30" s="106">
        <f t="shared" si="0"/>
        <v>11.484441685419416</v>
      </c>
    </row>
    <row r="31" spans="2:6" customFormat="1">
      <c r="B31" s="100" t="s">
        <v>164</v>
      </c>
      <c r="C31" s="100" t="s">
        <v>165</v>
      </c>
      <c r="D31" s="100">
        <v>8292</v>
      </c>
      <c r="E31" s="100">
        <f>SUM(E32:E54)</f>
        <v>1204727</v>
      </c>
      <c r="F31" s="106">
        <f t="shared" si="0"/>
        <v>6.8828871603276092</v>
      </c>
    </row>
    <row r="32" spans="2:6" customFormat="1">
      <c r="B32" s="100">
        <v>311</v>
      </c>
      <c r="C32" s="100" t="s">
        <v>166</v>
      </c>
      <c r="D32" s="100">
        <v>262</v>
      </c>
      <c r="E32" s="100">
        <v>231824</v>
      </c>
      <c r="F32" s="106">
        <f t="shared" si="0"/>
        <v>1.1301677134377806</v>
      </c>
    </row>
    <row r="33" spans="2:6" customFormat="1">
      <c r="B33" s="100">
        <v>312</v>
      </c>
      <c r="C33" s="100" t="s">
        <v>167</v>
      </c>
      <c r="D33" s="100">
        <v>2212</v>
      </c>
      <c r="E33" s="100">
        <v>70679</v>
      </c>
      <c r="F33" s="106">
        <f t="shared" si="0"/>
        <v>31.2964246805982</v>
      </c>
    </row>
    <row r="34" spans="2:6" customFormat="1">
      <c r="B34" s="100">
        <v>313</v>
      </c>
      <c r="C34" s="100" t="s">
        <v>168</v>
      </c>
      <c r="D34" s="100">
        <v>632</v>
      </c>
      <c r="E34" s="100">
        <v>18109</v>
      </c>
      <c r="F34" s="106">
        <f t="shared" si="0"/>
        <v>34.89977359324093</v>
      </c>
    </row>
    <row r="35" spans="2:6" customFormat="1">
      <c r="B35" s="100">
        <v>314</v>
      </c>
      <c r="C35" s="100" t="s">
        <v>169</v>
      </c>
      <c r="D35" s="100">
        <v>62</v>
      </c>
      <c r="E35" s="100">
        <v>6959</v>
      </c>
      <c r="F35" s="106">
        <f t="shared" si="0"/>
        <v>8.9093260525937623</v>
      </c>
    </row>
    <row r="36" spans="2:6" customFormat="1">
      <c r="B36" s="100">
        <v>315</v>
      </c>
      <c r="C36" s="100" t="s">
        <v>170</v>
      </c>
      <c r="D36" s="100">
        <v>389</v>
      </c>
      <c r="E36" s="100">
        <v>33923</v>
      </c>
      <c r="F36" s="106">
        <f t="shared" si="0"/>
        <v>11.467146184004953</v>
      </c>
    </row>
    <row r="37" spans="2:6" customFormat="1">
      <c r="B37" s="100">
        <v>316</v>
      </c>
      <c r="C37" s="100" t="s">
        <v>171</v>
      </c>
      <c r="D37" s="100">
        <v>0</v>
      </c>
      <c r="E37" s="100">
        <v>14463</v>
      </c>
      <c r="F37" s="106">
        <f t="shared" si="0"/>
        <v>0</v>
      </c>
    </row>
    <row r="38" spans="2:6" customFormat="1">
      <c r="B38" s="100">
        <v>321</v>
      </c>
      <c r="C38" s="100" t="s">
        <v>172</v>
      </c>
      <c r="D38" s="100">
        <v>102</v>
      </c>
      <c r="E38" s="100">
        <v>34596</v>
      </c>
      <c r="F38" s="106">
        <f t="shared" si="0"/>
        <v>2.9483177245924383</v>
      </c>
    </row>
    <row r="39" spans="2:6" customFormat="1">
      <c r="B39" s="100">
        <v>322</v>
      </c>
      <c r="C39" s="100" t="s">
        <v>173</v>
      </c>
      <c r="D39" s="100">
        <v>78</v>
      </c>
      <c r="E39" s="100">
        <v>38555</v>
      </c>
      <c r="F39" s="106">
        <f t="shared" si="0"/>
        <v>2.0230839061081571</v>
      </c>
    </row>
    <row r="40" spans="2:6" customFormat="1">
      <c r="B40" s="100">
        <v>323</v>
      </c>
      <c r="C40" s="100" t="s">
        <v>174</v>
      </c>
      <c r="D40" s="100">
        <v>594</v>
      </c>
      <c r="E40" s="100">
        <v>105921</v>
      </c>
      <c r="F40" s="106">
        <f t="shared" si="0"/>
        <v>5.6079530971195517</v>
      </c>
    </row>
    <row r="41" spans="2:6" customFormat="1">
      <c r="B41" s="100">
        <v>324</v>
      </c>
      <c r="C41" s="100" t="s">
        <v>324</v>
      </c>
      <c r="D41" s="100">
        <v>0</v>
      </c>
      <c r="E41" s="100">
        <v>393</v>
      </c>
      <c r="F41" s="106">
        <f t="shared" si="0"/>
        <v>0</v>
      </c>
    </row>
    <row r="42" spans="2:6" customFormat="1">
      <c r="B42" s="100">
        <v>331</v>
      </c>
      <c r="C42" s="100" t="s">
        <v>175</v>
      </c>
      <c r="D42" s="100">
        <v>29</v>
      </c>
      <c r="E42" s="100">
        <v>14700</v>
      </c>
      <c r="F42" s="106">
        <f t="shared" si="0"/>
        <v>1.9727891156462587</v>
      </c>
    </row>
    <row r="43" spans="2:6" customFormat="1">
      <c r="B43" s="100">
        <v>332</v>
      </c>
      <c r="C43" s="100" t="s">
        <v>176</v>
      </c>
      <c r="D43" s="100">
        <v>34</v>
      </c>
      <c r="E43" s="100">
        <v>27209</v>
      </c>
      <c r="F43" s="106">
        <f t="shared" si="0"/>
        <v>1.2495865338674703</v>
      </c>
    </row>
    <row r="44" spans="2:6" customFormat="1">
      <c r="B44" s="100">
        <v>333</v>
      </c>
      <c r="C44" s="100" t="s">
        <v>177</v>
      </c>
      <c r="D44" s="100">
        <v>28</v>
      </c>
      <c r="E44" s="100">
        <v>5998</v>
      </c>
      <c r="F44" s="106">
        <f t="shared" si="0"/>
        <v>4.6682227409136381</v>
      </c>
    </row>
    <row r="45" spans="2:6" customFormat="1">
      <c r="B45" s="100">
        <v>334</v>
      </c>
      <c r="C45" s="100" t="s">
        <v>178</v>
      </c>
      <c r="D45" s="100">
        <v>108</v>
      </c>
      <c r="E45" s="100">
        <v>23536</v>
      </c>
      <c r="F45" s="106">
        <f t="shared" si="0"/>
        <v>4.5887151597552682</v>
      </c>
    </row>
    <row r="46" spans="2:6" customFormat="1">
      <c r="B46" s="100">
        <v>341</v>
      </c>
      <c r="C46" s="100" t="s">
        <v>179</v>
      </c>
      <c r="D46" s="100">
        <v>321</v>
      </c>
      <c r="E46" s="100">
        <v>162813</v>
      </c>
      <c r="F46" s="106">
        <f t="shared" si="0"/>
        <v>1.9715870354332885</v>
      </c>
    </row>
    <row r="47" spans="2:6" customFormat="1">
      <c r="B47" s="100">
        <v>342</v>
      </c>
      <c r="C47" s="100" t="s">
        <v>180</v>
      </c>
      <c r="D47" s="100">
        <v>487</v>
      </c>
      <c r="E47" s="100">
        <v>88204</v>
      </c>
      <c r="F47" s="106">
        <f t="shared" si="0"/>
        <v>5.5212915514035643</v>
      </c>
    </row>
    <row r="48" spans="2:6" customFormat="1">
      <c r="B48" s="100">
        <v>343</v>
      </c>
      <c r="C48" s="100" t="s">
        <v>181</v>
      </c>
      <c r="D48" s="100">
        <v>1944</v>
      </c>
      <c r="E48" s="100">
        <v>245569</v>
      </c>
      <c r="F48" s="106">
        <f t="shared" si="0"/>
        <v>7.9163086545940251</v>
      </c>
    </row>
    <row r="49" spans="2:6" customFormat="1">
      <c r="B49" s="100">
        <v>344</v>
      </c>
      <c r="C49" s="100" t="s">
        <v>182</v>
      </c>
      <c r="D49" s="100">
        <v>350</v>
      </c>
      <c r="E49" s="100">
        <v>20790</v>
      </c>
      <c r="F49" s="106">
        <f t="shared" si="0"/>
        <v>16.835016835016834</v>
      </c>
    </row>
    <row r="50" spans="2:6" customFormat="1">
      <c r="B50" s="100">
        <v>345</v>
      </c>
      <c r="C50" s="100" t="s">
        <v>183</v>
      </c>
      <c r="D50" s="100">
        <v>9</v>
      </c>
      <c r="E50" s="100">
        <v>13760</v>
      </c>
      <c r="F50" s="106">
        <f t="shared" si="0"/>
        <v>0.65406976744186041</v>
      </c>
    </row>
    <row r="51" spans="2:6" customFormat="1">
      <c r="B51" s="100">
        <v>346</v>
      </c>
      <c r="C51" s="100" t="s">
        <v>184</v>
      </c>
      <c r="D51" s="100">
        <v>391</v>
      </c>
      <c r="E51" s="100">
        <v>16705</v>
      </c>
      <c r="F51" s="106">
        <f t="shared" si="0"/>
        <v>23.406165818617179</v>
      </c>
    </row>
    <row r="52" spans="2:6" customFormat="1">
      <c r="B52" s="100">
        <v>347</v>
      </c>
      <c r="C52" s="100" t="s">
        <v>185</v>
      </c>
      <c r="D52" s="100">
        <v>170</v>
      </c>
      <c r="E52" s="100">
        <v>20632</v>
      </c>
      <c r="F52" s="106">
        <f t="shared" si="0"/>
        <v>8.2396277626987207</v>
      </c>
    </row>
    <row r="53" spans="2:6" customFormat="1">
      <c r="B53" s="100">
        <v>348</v>
      </c>
      <c r="C53" s="100" t="s">
        <v>186</v>
      </c>
      <c r="D53" s="100">
        <v>37</v>
      </c>
      <c r="E53" s="100">
        <v>8731</v>
      </c>
      <c r="F53" s="106">
        <f t="shared" si="0"/>
        <v>4.2377734509220026</v>
      </c>
    </row>
    <row r="54" spans="2:6" customFormat="1">
      <c r="B54" s="100">
        <v>349</v>
      </c>
      <c r="C54" s="100" t="s">
        <v>187</v>
      </c>
      <c r="D54" s="100">
        <v>0</v>
      </c>
      <c r="E54" s="100">
        <v>658</v>
      </c>
      <c r="F54" s="106">
        <f t="shared" si="0"/>
        <v>0</v>
      </c>
    </row>
    <row r="55" spans="2:6" customFormat="1">
      <c r="B55" s="100" t="s">
        <v>188</v>
      </c>
      <c r="C55" s="100" t="s">
        <v>189</v>
      </c>
      <c r="D55" s="100">
        <v>2224</v>
      </c>
      <c r="E55" s="100">
        <f>SUM(E56:E62)</f>
        <v>378716</v>
      </c>
      <c r="F55" s="106">
        <f t="shared" si="0"/>
        <v>5.8724743607346932</v>
      </c>
    </row>
    <row r="56" spans="2:6" customFormat="1">
      <c r="B56" s="100">
        <v>411</v>
      </c>
      <c r="C56" s="100" t="s">
        <v>190</v>
      </c>
      <c r="D56" s="100">
        <v>391</v>
      </c>
      <c r="E56" s="100">
        <v>55691</v>
      </c>
      <c r="F56" s="106">
        <f t="shared" si="0"/>
        <v>7.0208830870338117</v>
      </c>
    </row>
    <row r="57" spans="2:6" customFormat="1">
      <c r="B57" s="100">
        <v>412</v>
      </c>
      <c r="C57" s="100" t="s">
        <v>191</v>
      </c>
      <c r="D57" s="100">
        <v>1180</v>
      </c>
      <c r="E57" s="100">
        <v>55590</v>
      </c>
      <c r="F57" s="106">
        <f t="shared" si="0"/>
        <v>21.226839359597051</v>
      </c>
    </row>
    <row r="58" spans="2:6" customFormat="1">
      <c r="B58" s="100">
        <v>413</v>
      </c>
      <c r="C58" s="100" t="s">
        <v>192</v>
      </c>
      <c r="D58" s="100">
        <v>194</v>
      </c>
      <c r="E58" s="100">
        <v>101071</v>
      </c>
      <c r="F58" s="106">
        <f t="shared" si="0"/>
        <v>1.9194427679551997</v>
      </c>
    </row>
    <row r="59" spans="2:6" customFormat="1">
      <c r="B59" s="100">
        <v>414</v>
      </c>
      <c r="C59" s="100" t="s">
        <v>193</v>
      </c>
      <c r="D59" s="100">
        <v>195</v>
      </c>
      <c r="E59" s="100">
        <v>40945</v>
      </c>
      <c r="F59" s="106">
        <f t="shared" si="0"/>
        <v>4.7624862620588599</v>
      </c>
    </row>
    <row r="60" spans="2:6" customFormat="1">
      <c r="B60" s="100">
        <v>419</v>
      </c>
      <c r="C60" s="100" t="s">
        <v>194</v>
      </c>
      <c r="D60" s="100">
        <v>0</v>
      </c>
      <c r="E60" s="100">
        <v>25228</v>
      </c>
      <c r="F60" s="106">
        <f t="shared" si="0"/>
        <v>0</v>
      </c>
    </row>
    <row r="61" spans="2:6" customFormat="1">
      <c r="B61" s="100">
        <v>421</v>
      </c>
      <c r="C61" s="100" t="s">
        <v>195</v>
      </c>
      <c r="D61" s="100">
        <v>118</v>
      </c>
      <c r="E61" s="100">
        <v>67025</v>
      </c>
      <c r="F61" s="106">
        <f t="shared" si="0"/>
        <v>1.7605371130175309</v>
      </c>
    </row>
    <row r="62" spans="2:6" customFormat="1">
      <c r="B62" s="100">
        <v>422</v>
      </c>
      <c r="C62" s="100" t="s">
        <v>196</v>
      </c>
      <c r="D62" s="100">
        <v>146</v>
      </c>
      <c r="E62" s="100">
        <v>33166</v>
      </c>
      <c r="F62" s="106">
        <f t="shared" si="0"/>
        <v>4.4020985346439128</v>
      </c>
    </row>
    <row r="63" spans="2:6" customFormat="1">
      <c r="B63" s="100" t="s">
        <v>197</v>
      </c>
      <c r="C63" s="100" t="s">
        <v>198</v>
      </c>
      <c r="D63" s="100">
        <v>1666</v>
      </c>
      <c r="E63" s="100">
        <f>SUM(E64:E71)</f>
        <v>601861</v>
      </c>
      <c r="F63" s="106">
        <f t="shared" si="0"/>
        <v>2.7680810020918454</v>
      </c>
    </row>
    <row r="64" spans="2:6" customFormat="1">
      <c r="B64" s="100">
        <v>511</v>
      </c>
      <c r="C64" s="100" t="s">
        <v>199</v>
      </c>
      <c r="D64" s="100">
        <v>63</v>
      </c>
      <c r="E64" s="100">
        <v>8764</v>
      </c>
      <c r="F64" s="106">
        <f t="shared" si="0"/>
        <v>7.1884984025559104</v>
      </c>
    </row>
    <row r="65" spans="2:6" customFormat="1">
      <c r="B65" s="100">
        <v>512</v>
      </c>
      <c r="C65" s="100" t="s">
        <v>200</v>
      </c>
      <c r="D65" s="100">
        <v>206</v>
      </c>
      <c r="E65" s="100">
        <v>165552</v>
      </c>
      <c r="F65" s="106">
        <f t="shared" ref="F65:F128" si="1">D65/E65*1000</f>
        <v>1.2443220257079346</v>
      </c>
    </row>
    <row r="66" spans="2:6" customFormat="1">
      <c r="B66" s="100">
        <v>513</v>
      </c>
      <c r="C66" s="100" t="s">
        <v>201</v>
      </c>
      <c r="D66" s="100">
        <v>437</v>
      </c>
      <c r="E66" s="100">
        <v>66434</v>
      </c>
      <c r="F66" s="106">
        <f t="shared" si="1"/>
        <v>6.5779570701749108</v>
      </c>
    </row>
    <row r="67" spans="2:6" customFormat="1">
      <c r="B67" s="100">
        <v>514</v>
      </c>
      <c r="C67" s="100" t="s">
        <v>202</v>
      </c>
      <c r="D67" s="100">
        <v>883</v>
      </c>
      <c r="E67" s="100">
        <v>48397</v>
      </c>
      <c r="F67" s="106">
        <f t="shared" si="1"/>
        <v>18.244932537140734</v>
      </c>
    </row>
    <row r="68" spans="2:6" customFormat="1">
      <c r="B68" s="100">
        <v>515</v>
      </c>
      <c r="C68" s="100" t="s">
        <v>203</v>
      </c>
      <c r="D68" s="100">
        <v>0</v>
      </c>
      <c r="E68" s="100">
        <v>513</v>
      </c>
      <c r="F68" s="106">
        <f t="shared" si="1"/>
        <v>0</v>
      </c>
    </row>
    <row r="69" spans="2:6" customFormat="1">
      <c r="B69" s="100">
        <v>516</v>
      </c>
      <c r="C69" s="100" t="s">
        <v>204</v>
      </c>
      <c r="D69" s="100">
        <v>30</v>
      </c>
      <c r="E69" s="100">
        <v>83384</v>
      </c>
      <c r="F69" s="106">
        <f t="shared" si="1"/>
        <v>0.35978125299817709</v>
      </c>
    </row>
    <row r="70" spans="2:6" customFormat="1">
      <c r="B70" s="100">
        <v>521</v>
      </c>
      <c r="C70" s="100" t="s">
        <v>205</v>
      </c>
      <c r="D70" s="100">
        <v>47</v>
      </c>
      <c r="E70" s="100">
        <v>217996</v>
      </c>
      <c r="F70" s="106">
        <f t="shared" si="1"/>
        <v>0.2156002862437843</v>
      </c>
    </row>
    <row r="71" spans="2:6" customFormat="1">
      <c r="B71" s="100">
        <v>522</v>
      </c>
      <c r="C71" s="100" t="s">
        <v>206</v>
      </c>
      <c r="D71" s="100">
        <v>0</v>
      </c>
      <c r="E71" s="100">
        <v>10821</v>
      </c>
      <c r="F71" s="106">
        <f t="shared" si="1"/>
        <v>0</v>
      </c>
    </row>
    <row r="72" spans="2:6" customFormat="1">
      <c r="B72" s="100" t="s">
        <v>207</v>
      </c>
      <c r="C72" s="100" t="s">
        <v>208</v>
      </c>
      <c r="D72" s="100">
        <v>134</v>
      </c>
      <c r="E72" s="100">
        <f>SUM(E73:E78)</f>
        <v>67686</v>
      </c>
      <c r="F72" s="106">
        <f t="shared" si="1"/>
        <v>1.9797299293797832</v>
      </c>
    </row>
    <row r="73" spans="2:6" customFormat="1">
      <c r="B73" s="100">
        <v>611</v>
      </c>
      <c r="C73" s="100" t="s">
        <v>209</v>
      </c>
      <c r="D73" s="100">
        <v>68</v>
      </c>
      <c r="E73" s="100">
        <v>23269</v>
      </c>
      <c r="F73" s="106">
        <f t="shared" si="1"/>
        <v>2.9223430315011387</v>
      </c>
    </row>
    <row r="74" spans="2:6" customFormat="1">
      <c r="B74" s="100">
        <v>612</v>
      </c>
      <c r="C74" s="100" t="s">
        <v>210</v>
      </c>
      <c r="D74" s="100">
        <v>13</v>
      </c>
      <c r="E74" s="100">
        <v>15795</v>
      </c>
      <c r="F74" s="106">
        <f t="shared" si="1"/>
        <v>0.82304526748971196</v>
      </c>
    </row>
    <row r="75" spans="2:6" customFormat="1">
      <c r="B75" s="100">
        <v>613</v>
      </c>
      <c r="C75" s="100" t="s">
        <v>211</v>
      </c>
      <c r="D75" s="100">
        <v>1</v>
      </c>
      <c r="E75" s="100">
        <v>6569</v>
      </c>
      <c r="F75" s="106">
        <f t="shared" si="1"/>
        <v>0.15223017202009437</v>
      </c>
    </row>
    <row r="76" spans="2:6" customFormat="1">
      <c r="B76" s="100">
        <v>614</v>
      </c>
      <c r="C76" s="100" t="s">
        <v>212</v>
      </c>
      <c r="D76" s="100">
        <v>52</v>
      </c>
      <c r="E76" s="100">
        <v>20018</v>
      </c>
      <c r="F76" s="106">
        <f t="shared" si="1"/>
        <v>2.5976621041063046</v>
      </c>
    </row>
    <row r="77" spans="2:6" customFormat="1">
      <c r="B77" s="100">
        <v>615</v>
      </c>
      <c r="C77" s="100" t="s">
        <v>213</v>
      </c>
      <c r="D77" s="100">
        <v>0</v>
      </c>
      <c r="E77" s="100">
        <v>1000</v>
      </c>
      <c r="F77" s="106">
        <f t="shared" si="1"/>
        <v>0</v>
      </c>
    </row>
    <row r="78" spans="2:6" customFormat="1">
      <c r="B78" s="100">
        <v>621</v>
      </c>
      <c r="C78" s="100" t="s">
        <v>214</v>
      </c>
      <c r="D78" s="100">
        <v>0</v>
      </c>
      <c r="E78" s="100">
        <v>1035</v>
      </c>
      <c r="F78" s="106">
        <f t="shared" si="1"/>
        <v>0</v>
      </c>
    </row>
    <row r="79" spans="2:6" customFormat="1">
      <c r="B79" s="100" t="s">
        <v>215</v>
      </c>
      <c r="C79" s="100" t="s">
        <v>216</v>
      </c>
      <c r="D79" s="100">
        <v>1822</v>
      </c>
      <c r="E79" s="100">
        <f>SUM(E80:E95)</f>
        <v>852498</v>
      </c>
      <c r="F79" s="106">
        <f t="shared" si="1"/>
        <v>2.1372484158320608</v>
      </c>
    </row>
    <row r="80" spans="2:6" customFormat="1">
      <c r="B80" s="100">
        <v>711</v>
      </c>
      <c r="C80" s="100" t="s">
        <v>217</v>
      </c>
      <c r="D80" s="100">
        <v>27</v>
      </c>
      <c r="E80" s="100">
        <v>10304</v>
      </c>
      <c r="F80" s="106">
        <f t="shared" si="1"/>
        <v>2.6203416149068324</v>
      </c>
    </row>
    <row r="81" spans="2:6" customFormat="1">
      <c r="B81" s="100">
        <v>712</v>
      </c>
      <c r="C81" s="100" t="s">
        <v>218</v>
      </c>
      <c r="D81" s="100">
        <v>154</v>
      </c>
      <c r="E81" s="100">
        <v>172149</v>
      </c>
      <c r="F81" s="106">
        <f t="shared" si="1"/>
        <v>0.89457388657500181</v>
      </c>
    </row>
    <row r="82" spans="2:6" customFormat="1">
      <c r="B82" s="100">
        <v>713</v>
      </c>
      <c r="C82" s="100" t="s">
        <v>219</v>
      </c>
      <c r="D82" s="100">
        <v>117</v>
      </c>
      <c r="E82" s="100">
        <v>112159</v>
      </c>
      <c r="F82" s="106">
        <f t="shared" si="1"/>
        <v>1.0431619397462533</v>
      </c>
    </row>
    <row r="83" spans="2:6" customFormat="1">
      <c r="B83" s="100">
        <v>714</v>
      </c>
      <c r="C83" s="100" t="s">
        <v>220</v>
      </c>
      <c r="D83" s="100">
        <v>59</v>
      </c>
      <c r="E83" s="100">
        <v>26419</v>
      </c>
      <c r="F83" s="106">
        <f t="shared" si="1"/>
        <v>2.23324122790416</v>
      </c>
    </row>
    <row r="84" spans="2:6" customFormat="1">
      <c r="B84" s="100">
        <v>721</v>
      </c>
      <c r="C84" s="100" t="s">
        <v>221</v>
      </c>
      <c r="D84" s="100">
        <v>348</v>
      </c>
      <c r="E84" s="100">
        <v>54759</v>
      </c>
      <c r="F84" s="106">
        <f t="shared" si="1"/>
        <v>6.3551197063496412</v>
      </c>
    </row>
    <row r="85" spans="2:6" customFormat="1">
      <c r="B85" s="100">
        <v>722</v>
      </c>
      <c r="C85" s="100" t="s">
        <v>222</v>
      </c>
      <c r="D85" s="100">
        <v>121</v>
      </c>
      <c r="E85" s="100">
        <v>140560</v>
      </c>
      <c r="F85" s="106">
        <f t="shared" si="1"/>
        <v>0.86084234490608991</v>
      </c>
    </row>
    <row r="86" spans="2:6" customFormat="1">
      <c r="B86" s="100">
        <v>723</v>
      </c>
      <c r="C86" s="100" t="s">
        <v>223</v>
      </c>
      <c r="D86" s="100">
        <v>148</v>
      </c>
      <c r="E86" s="100">
        <v>107191</v>
      </c>
      <c r="F86" s="106">
        <f t="shared" si="1"/>
        <v>1.3807129329887771</v>
      </c>
    </row>
    <row r="87" spans="2:6" customFormat="1">
      <c r="B87" s="100">
        <v>724</v>
      </c>
      <c r="C87" s="100" t="s">
        <v>224</v>
      </c>
      <c r="D87" s="100">
        <v>72</v>
      </c>
      <c r="E87" s="100">
        <v>92364</v>
      </c>
      <c r="F87" s="106">
        <f t="shared" si="1"/>
        <v>0.77952449006106272</v>
      </c>
    </row>
    <row r="88" spans="2:6" customFormat="1">
      <c r="B88" s="100">
        <v>731</v>
      </c>
      <c r="C88" s="100" t="s">
        <v>225</v>
      </c>
      <c r="D88" s="100">
        <v>0</v>
      </c>
      <c r="E88" s="100">
        <v>11986</v>
      </c>
      <c r="F88" s="106">
        <f t="shared" si="1"/>
        <v>0</v>
      </c>
    </row>
    <row r="89" spans="2:6" customFormat="1">
      <c r="B89" s="100">
        <v>732</v>
      </c>
      <c r="C89" s="100" t="s">
        <v>226</v>
      </c>
      <c r="D89" s="100">
        <v>8</v>
      </c>
      <c r="E89" s="100">
        <v>16434</v>
      </c>
      <c r="F89" s="106">
        <f t="shared" si="1"/>
        <v>0.48679566751855907</v>
      </c>
    </row>
    <row r="90" spans="2:6" customFormat="1">
      <c r="B90" s="100">
        <v>733</v>
      </c>
      <c r="C90" s="100" t="s">
        <v>227</v>
      </c>
      <c r="D90" s="100">
        <v>17</v>
      </c>
      <c r="E90" s="100">
        <v>1887</v>
      </c>
      <c r="F90" s="106">
        <f t="shared" si="1"/>
        <v>9.0090090090090094</v>
      </c>
    </row>
    <row r="91" spans="2:6" customFormat="1">
      <c r="B91" s="100">
        <v>734</v>
      </c>
      <c r="C91" s="100" t="s">
        <v>228</v>
      </c>
      <c r="D91" s="100">
        <v>467</v>
      </c>
      <c r="E91" s="100">
        <v>12426</v>
      </c>
      <c r="F91" s="106">
        <f t="shared" si="1"/>
        <v>37.582488330919041</v>
      </c>
    </row>
    <row r="92" spans="2:6" customFormat="1">
      <c r="B92" s="100">
        <v>741</v>
      </c>
      <c r="C92" s="100" t="s">
        <v>229</v>
      </c>
      <c r="D92" s="100">
        <v>26</v>
      </c>
      <c r="E92" s="100">
        <v>34611</v>
      </c>
      <c r="F92" s="106">
        <f t="shared" si="1"/>
        <v>0.75120626390453904</v>
      </c>
    </row>
    <row r="93" spans="2:6" customFormat="1">
      <c r="B93" s="100">
        <v>742</v>
      </c>
      <c r="C93" s="100" t="s">
        <v>230</v>
      </c>
      <c r="D93" s="100">
        <v>90</v>
      </c>
      <c r="E93" s="100">
        <v>27147</v>
      </c>
      <c r="F93" s="106">
        <f t="shared" si="1"/>
        <v>3.3152834567355507</v>
      </c>
    </row>
    <row r="94" spans="2:6" customFormat="1">
      <c r="B94" s="100">
        <v>743</v>
      </c>
      <c r="C94" s="100" t="s">
        <v>231</v>
      </c>
      <c r="D94" s="100">
        <v>161</v>
      </c>
      <c r="E94" s="100">
        <v>29723</v>
      </c>
      <c r="F94" s="106">
        <f t="shared" si="1"/>
        <v>5.4166806849914204</v>
      </c>
    </row>
    <row r="95" spans="2:6" customFormat="1">
      <c r="B95" s="100">
        <v>744</v>
      </c>
      <c r="C95" s="100" t="s">
        <v>232</v>
      </c>
      <c r="D95" s="100">
        <v>7</v>
      </c>
      <c r="E95" s="100">
        <v>2379</v>
      </c>
      <c r="F95" s="106">
        <f t="shared" si="1"/>
        <v>2.942412778478352</v>
      </c>
    </row>
    <row r="96" spans="2:6" customFormat="1">
      <c r="B96" s="100" t="s">
        <v>233</v>
      </c>
      <c r="C96" s="100" t="s">
        <v>234</v>
      </c>
      <c r="D96" s="100">
        <v>1065</v>
      </c>
      <c r="E96" s="100">
        <f>SUM(E97:E117)</f>
        <v>671241</v>
      </c>
      <c r="F96" s="106">
        <f t="shared" si="1"/>
        <v>1.5866134518004711</v>
      </c>
    </row>
    <row r="97" spans="2:6" customFormat="1">
      <c r="B97" s="100">
        <v>811</v>
      </c>
      <c r="C97" s="100" t="s">
        <v>235</v>
      </c>
      <c r="D97" s="100">
        <v>57</v>
      </c>
      <c r="E97" s="100">
        <v>5672</v>
      </c>
      <c r="F97" s="106">
        <f t="shared" si="1"/>
        <v>10.049365303244006</v>
      </c>
    </row>
    <row r="98" spans="2:6" customFormat="1">
      <c r="B98" s="100">
        <v>812</v>
      </c>
      <c r="C98" s="100" t="s">
        <v>236</v>
      </c>
      <c r="D98" s="100">
        <v>7</v>
      </c>
      <c r="E98" s="100">
        <v>17652</v>
      </c>
      <c r="F98" s="106">
        <f t="shared" si="1"/>
        <v>0.39655563108996145</v>
      </c>
    </row>
    <row r="99" spans="2:6" customFormat="1">
      <c r="B99" s="100">
        <v>813</v>
      </c>
      <c r="C99" s="100" t="s">
        <v>237</v>
      </c>
      <c r="D99" s="100">
        <v>0</v>
      </c>
      <c r="E99" s="100">
        <v>6880</v>
      </c>
      <c r="F99" s="106">
        <f t="shared" si="1"/>
        <v>0</v>
      </c>
    </row>
    <row r="100" spans="2:6" customFormat="1">
      <c r="B100" s="100">
        <v>814</v>
      </c>
      <c r="C100" s="100" t="s">
        <v>238</v>
      </c>
      <c r="D100" s="100">
        <v>36</v>
      </c>
      <c r="E100" s="100">
        <v>12201</v>
      </c>
      <c r="F100" s="106">
        <f t="shared" si="1"/>
        <v>2.9505778214900418</v>
      </c>
    </row>
    <row r="101" spans="2:6" customFormat="1">
      <c r="B101" s="100">
        <v>815</v>
      </c>
      <c r="C101" s="100" t="s">
        <v>239</v>
      </c>
      <c r="D101" s="100">
        <v>30</v>
      </c>
      <c r="E101" s="100">
        <v>12134</v>
      </c>
      <c r="F101" s="106">
        <f t="shared" si="1"/>
        <v>2.4723916268336903</v>
      </c>
    </row>
    <row r="102" spans="2:6" customFormat="1">
      <c r="B102" s="100">
        <v>816</v>
      </c>
      <c r="C102" s="100" t="s">
        <v>240</v>
      </c>
      <c r="D102" s="100">
        <v>31</v>
      </c>
      <c r="E102" s="100">
        <v>11626</v>
      </c>
      <c r="F102" s="106">
        <f t="shared" si="1"/>
        <v>2.6664372957164977</v>
      </c>
    </row>
    <row r="103" spans="2:6" customFormat="1">
      <c r="B103" s="100">
        <v>817</v>
      </c>
      <c r="C103" s="100" t="s">
        <v>241</v>
      </c>
      <c r="D103" s="100">
        <v>66</v>
      </c>
      <c r="E103" s="100">
        <v>47812</v>
      </c>
      <c r="F103" s="106">
        <f t="shared" si="1"/>
        <v>1.3804065924872415</v>
      </c>
    </row>
    <row r="104" spans="2:6" customFormat="1">
      <c r="B104" s="100">
        <v>818</v>
      </c>
      <c r="C104" s="100" t="s">
        <v>242</v>
      </c>
      <c r="D104" s="100">
        <v>0</v>
      </c>
      <c r="E104" s="100">
        <v>1699</v>
      </c>
      <c r="F104" s="106">
        <f t="shared" si="1"/>
        <v>0</v>
      </c>
    </row>
    <row r="105" spans="2:6" customFormat="1">
      <c r="B105" s="100">
        <v>821</v>
      </c>
      <c r="C105" s="100" t="s">
        <v>243</v>
      </c>
      <c r="D105" s="100">
        <v>197</v>
      </c>
      <c r="E105" s="100">
        <v>28584</v>
      </c>
      <c r="F105" s="106">
        <f t="shared" si="1"/>
        <v>6.8919675342849143</v>
      </c>
    </row>
    <row r="106" spans="2:6" customFormat="1">
      <c r="B106" s="100">
        <v>822</v>
      </c>
      <c r="C106" s="100" t="s">
        <v>244</v>
      </c>
      <c r="D106" s="100">
        <v>14</v>
      </c>
      <c r="E106" s="100">
        <v>7556</v>
      </c>
      <c r="F106" s="106">
        <f t="shared" si="1"/>
        <v>1.8528321863419799</v>
      </c>
    </row>
    <row r="107" spans="2:6" customFormat="1">
      <c r="B107" s="100">
        <v>823</v>
      </c>
      <c r="C107" s="100" t="s">
        <v>245</v>
      </c>
      <c r="D107" s="100">
        <v>18</v>
      </c>
      <c r="E107" s="100">
        <v>32134</v>
      </c>
      <c r="F107" s="106">
        <f t="shared" si="1"/>
        <v>0.56015435364411525</v>
      </c>
    </row>
    <row r="108" spans="2:6" customFormat="1">
      <c r="B108" s="100">
        <v>824</v>
      </c>
      <c r="C108" s="100" t="s">
        <v>246</v>
      </c>
      <c r="D108" s="100">
        <v>94</v>
      </c>
      <c r="E108" s="100">
        <v>14354</v>
      </c>
      <c r="F108" s="106">
        <f t="shared" si="1"/>
        <v>6.5486972272537267</v>
      </c>
    </row>
    <row r="109" spans="2:6" customFormat="1">
      <c r="B109" s="100">
        <v>825</v>
      </c>
      <c r="C109" s="100" t="s">
        <v>247</v>
      </c>
      <c r="D109" s="100">
        <v>0</v>
      </c>
      <c r="E109" s="100">
        <v>8411</v>
      </c>
      <c r="F109" s="106">
        <f t="shared" si="1"/>
        <v>0</v>
      </c>
    </row>
    <row r="110" spans="2:6" customFormat="1">
      <c r="B110" s="100">
        <v>826</v>
      </c>
      <c r="C110" s="100" t="s">
        <v>248</v>
      </c>
      <c r="D110" s="100">
        <v>22</v>
      </c>
      <c r="E110" s="100">
        <v>27183</v>
      </c>
      <c r="F110" s="106">
        <f t="shared" si="1"/>
        <v>0.80932936026192837</v>
      </c>
    </row>
    <row r="111" spans="2:6" customFormat="1">
      <c r="B111" s="100">
        <v>827</v>
      </c>
      <c r="C111" s="100" t="s">
        <v>249</v>
      </c>
      <c r="D111" s="100">
        <v>0</v>
      </c>
      <c r="E111" s="100">
        <v>17637</v>
      </c>
      <c r="F111" s="106">
        <f t="shared" si="1"/>
        <v>0</v>
      </c>
    </row>
    <row r="112" spans="2:6" customFormat="1">
      <c r="B112" s="100">
        <v>828</v>
      </c>
      <c r="C112" s="100" t="s">
        <v>250</v>
      </c>
      <c r="D112" s="100">
        <v>5</v>
      </c>
      <c r="E112" s="100">
        <v>87247</v>
      </c>
      <c r="F112" s="106">
        <f t="shared" si="1"/>
        <v>5.7308560752805257E-2</v>
      </c>
    </row>
    <row r="113" spans="2:6" customFormat="1">
      <c r="B113" s="100">
        <v>829</v>
      </c>
      <c r="C113" s="100" t="s">
        <v>251</v>
      </c>
      <c r="D113" s="100">
        <v>6</v>
      </c>
      <c r="E113" s="100">
        <v>13384</v>
      </c>
      <c r="F113" s="106">
        <f t="shared" si="1"/>
        <v>0.44829647340107592</v>
      </c>
    </row>
    <row r="114" spans="2:6" customFormat="1">
      <c r="B114" s="100">
        <v>831</v>
      </c>
      <c r="C114" s="100" t="s">
        <v>252</v>
      </c>
      <c r="D114" s="100">
        <v>48</v>
      </c>
      <c r="E114" s="100">
        <v>23759</v>
      </c>
      <c r="F114" s="106">
        <f t="shared" si="1"/>
        <v>2.0202870491182288</v>
      </c>
    </row>
    <row r="115" spans="2:6" customFormat="1">
      <c r="B115" s="100">
        <v>832</v>
      </c>
      <c r="C115" s="100" t="s">
        <v>253</v>
      </c>
      <c r="D115" s="100">
        <v>175</v>
      </c>
      <c r="E115" s="100">
        <v>210619</v>
      </c>
      <c r="F115" s="106">
        <f t="shared" si="1"/>
        <v>0.83088420322952816</v>
      </c>
    </row>
    <row r="116" spans="2:6" customFormat="1">
      <c r="B116" s="100">
        <v>833</v>
      </c>
      <c r="C116" s="100" t="s">
        <v>254</v>
      </c>
      <c r="D116" s="100">
        <v>255</v>
      </c>
      <c r="E116" s="100">
        <v>82841</v>
      </c>
      <c r="F116" s="106">
        <f t="shared" si="1"/>
        <v>3.0781859224297148</v>
      </c>
    </row>
    <row r="117" spans="2:6" customFormat="1">
      <c r="B117" s="100">
        <v>834</v>
      </c>
      <c r="C117" s="100" t="s">
        <v>255</v>
      </c>
      <c r="D117" s="100">
        <v>1</v>
      </c>
      <c r="E117" s="100">
        <v>1856</v>
      </c>
      <c r="F117" s="106">
        <f t="shared" si="1"/>
        <v>0.5387931034482758</v>
      </c>
    </row>
    <row r="118" spans="2:6" customFormat="1">
      <c r="B118" s="100" t="s">
        <v>256</v>
      </c>
      <c r="C118" s="100" t="s">
        <v>257</v>
      </c>
      <c r="D118" s="100">
        <v>243</v>
      </c>
      <c r="E118" s="100">
        <f>SUM(E119:E128)</f>
        <v>305978</v>
      </c>
      <c r="F118" s="106">
        <f t="shared" si="1"/>
        <v>0.79417474458948023</v>
      </c>
    </row>
    <row r="119" spans="2:6" customFormat="1">
      <c r="B119" s="100">
        <v>911</v>
      </c>
      <c r="C119" s="100" t="s">
        <v>258</v>
      </c>
      <c r="D119" s="100">
        <v>38</v>
      </c>
      <c r="E119" s="100">
        <v>1958</v>
      </c>
      <c r="F119" s="106">
        <f t="shared" si="1"/>
        <v>19.40755873340143</v>
      </c>
    </row>
    <row r="120" spans="2:6" customFormat="1">
      <c r="B120" s="100">
        <v>912</v>
      </c>
      <c r="C120" s="100" t="s">
        <v>259</v>
      </c>
      <c r="D120" s="100">
        <v>0</v>
      </c>
      <c r="E120" s="100">
        <v>561</v>
      </c>
      <c r="F120" s="106">
        <f t="shared" si="1"/>
        <v>0</v>
      </c>
    </row>
    <row r="121" spans="2:6" customFormat="1">
      <c r="B121" s="100">
        <v>913</v>
      </c>
      <c r="C121" s="100" t="s">
        <v>260</v>
      </c>
      <c r="D121" s="100">
        <v>133</v>
      </c>
      <c r="E121" s="100">
        <v>95334</v>
      </c>
      <c r="F121" s="106">
        <f t="shared" si="1"/>
        <v>1.3950951391948307</v>
      </c>
    </row>
    <row r="122" spans="2:6" customFormat="1">
      <c r="B122" s="100">
        <v>914</v>
      </c>
      <c r="C122" s="100" t="s">
        <v>261</v>
      </c>
      <c r="D122" s="100">
        <v>3</v>
      </c>
      <c r="E122" s="100">
        <v>31592</v>
      </c>
      <c r="F122" s="106">
        <f t="shared" si="1"/>
        <v>9.4960749556849841E-2</v>
      </c>
    </row>
    <row r="123" spans="2:6" customFormat="1">
      <c r="B123" s="100">
        <v>915</v>
      </c>
      <c r="C123" s="100" t="s">
        <v>262</v>
      </c>
      <c r="D123" s="100">
        <v>13</v>
      </c>
      <c r="E123" s="100">
        <v>27788</v>
      </c>
      <c r="F123" s="106">
        <f t="shared" si="1"/>
        <v>0.46782783935511735</v>
      </c>
    </row>
    <row r="124" spans="2:6" customFormat="1">
      <c r="B124" s="100">
        <v>916</v>
      </c>
      <c r="C124" s="100" t="s">
        <v>263</v>
      </c>
      <c r="D124" s="100">
        <v>0</v>
      </c>
      <c r="E124" s="100">
        <v>18046</v>
      </c>
      <c r="F124" s="106">
        <f t="shared" si="1"/>
        <v>0</v>
      </c>
    </row>
    <row r="125" spans="2:6" customFormat="1">
      <c r="B125" s="100">
        <v>921</v>
      </c>
      <c r="C125" s="100" t="s">
        <v>264</v>
      </c>
      <c r="D125" s="100">
        <v>1</v>
      </c>
      <c r="E125" s="100">
        <v>10020</v>
      </c>
      <c r="F125" s="106">
        <f t="shared" si="1"/>
        <v>9.9800399201596807E-2</v>
      </c>
    </row>
    <row r="126" spans="2:6" customFormat="1">
      <c r="B126" s="100">
        <v>931</v>
      </c>
      <c r="C126" s="100" t="s">
        <v>265</v>
      </c>
      <c r="D126" s="100">
        <v>15</v>
      </c>
      <c r="E126" s="100">
        <v>17384</v>
      </c>
      <c r="F126" s="106">
        <f t="shared" si="1"/>
        <v>0.86286240220892774</v>
      </c>
    </row>
    <row r="127" spans="2:6" customFormat="1">
      <c r="B127" s="100">
        <v>932</v>
      </c>
      <c r="C127" s="100" t="s">
        <v>266</v>
      </c>
      <c r="D127" s="100">
        <v>2</v>
      </c>
      <c r="E127" s="100">
        <v>71869</v>
      </c>
      <c r="F127" s="106">
        <f t="shared" si="1"/>
        <v>2.7828410023793292E-2</v>
      </c>
    </row>
    <row r="128" spans="2:6" customFormat="1">
      <c r="B128" s="100">
        <v>933</v>
      </c>
      <c r="C128" s="100" t="s">
        <v>267</v>
      </c>
      <c r="D128" s="100">
        <v>38</v>
      </c>
      <c r="E128" s="100">
        <v>31426</v>
      </c>
      <c r="F128" s="106">
        <f t="shared" si="1"/>
        <v>1.2091898428053203</v>
      </c>
    </row>
    <row r="129" spans="2:6" customFormat="1">
      <c r="B129" s="100" t="s">
        <v>132</v>
      </c>
      <c r="C129" s="100"/>
      <c r="D129" s="100">
        <f>28103-53</f>
        <v>28050</v>
      </c>
      <c r="E129" s="100">
        <f>SUM(E10:E128)-E118-E96-E79-E72-E63-E55-E31-E12-E11</f>
        <v>4618531</v>
      </c>
      <c r="F129" s="106">
        <f t="shared" ref="F129" si="2">D129/E129*1000</f>
        <v>6.0733596894770221</v>
      </c>
    </row>
    <row r="131" spans="2:6">
      <c r="B131" s="254" t="s">
        <v>314</v>
      </c>
    </row>
  </sheetData>
  <mergeCells count="1">
    <mergeCell ref="B1:L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M61"/>
  <sheetViews>
    <sheetView showGridLines="0" topLeftCell="A22" workbookViewId="0">
      <selection activeCell="D36" sqref="D36"/>
    </sheetView>
  </sheetViews>
  <sheetFormatPr defaultRowHeight="15"/>
  <cols>
    <col min="2" max="2" width="9.140625" customWidth="1"/>
    <col min="3" max="3" width="6.140625" customWidth="1"/>
    <col min="4" max="4" width="47" bestFit="1" customWidth="1"/>
    <col min="5" max="5" width="14.7109375" bestFit="1" customWidth="1"/>
  </cols>
  <sheetData>
    <row r="1" spans="1:13" s="73" customFormat="1" ht="18.75">
      <c r="A1" s="2" t="s">
        <v>348</v>
      </c>
      <c r="B1" s="263" t="s">
        <v>330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</row>
    <row r="3" spans="1:13" s="73" customFormat="1">
      <c r="A3" s="82" t="s">
        <v>0</v>
      </c>
      <c r="B3" s="74"/>
      <c r="C3" s="74"/>
      <c r="D3" s="74"/>
      <c r="E3" s="74"/>
      <c r="F3" s="74"/>
      <c r="G3" s="74"/>
      <c r="H3" s="74"/>
      <c r="I3" s="74"/>
      <c r="J3" s="74"/>
    </row>
    <row r="5" spans="1:13" ht="51.75">
      <c r="B5" s="91" t="s">
        <v>310</v>
      </c>
      <c r="C5" s="92" t="s">
        <v>98</v>
      </c>
      <c r="D5" s="92" t="s">
        <v>283</v>
      </c>
      <c r="E5" s="93" t="s">
        <v>311</v>
      </c>
      <c r="F5" s="94" t="s">
        <v>308</v>
      </c>
      <c r="G5" s="94" t="s">
        <v>309</v>
      </c>
    </row>
    <row r="6" spans="1:13">
      <c r="B6" s="282" t="s">
        <v>312</v>
      </c>
      <c r="C6" s="92" t="s">
        <v>284</v>
      </c>
      <c r="D6" s="91" t="s">
        <v>285</v>
      </c>
      <c r="E6" s="91"/>
      <c r="F6" s="95">
        <v>8</v>
      </c>
      <c r="G6" s="95">
        <v>176</v>
      </c>
    </row>
    <row r="7" spans="1:13">
      <c r="B7" s="282"/>
      <c r="C7" s="92" t="s">
        <v>286</v>
      </c>
      <c r="D7" s="91" t="s">
        <v>287</v>
      </c>
      <c r="E7" s="91"/>
      <c r="F7" s="95">
        <v>1</v>
      </c>
      <c r="G7" s="95">
        <v>20</v>
      </c>
    </row>
    <row r="8" spans="1:13">
      <c r="B8" s="282"/>
      <c r="C8" s="92"/>
      <c r="D8" s="91" t="s">
        <v>288</v>
      </c>
      <c r="E8" s="91"/>
      <c r="F8" s="95">
        <v>1</v>
      </c>
      <c r="G8" s="95">
        <v>25</v>
      </c>
    </row>
    <row r="9" spans="1:13">
      <c r="B9" s="282"/>
      <c r="C9" s="92"/>
      <c r="D9" s="91" t="s">
        <v>289</v>
      </c>
      <c r="E9" s="91"/>
      <c r="F9" s="95">
        <v>2</v>
      </c>
      <c r="G9" s="95">
        <v>40</v>
      </c>
    </row>
    <row r="10" spans="1:13">
      <c r="B10" s="282"/>
      <c r="C10" s="92"/>
      <c r="D10" s="91" t="s">
        <v>285</v>
      </c>
      <c r="E10" s="91"/>
      <c r="F10" s="95">
        <v>4</v>
      </c>
      <c r="G10" s="95">
        <v>130</v>
      </c>
    </row>
    <row r="11" spans="1:13">
      <c r="B11" s="282"/>
      <c r="C11" s="92"/>
      <c r="D11" s="91" t="s">
        <v>290</v>
      </c>
      <c r="E11" s="91"/>
      <c r="F11" s="95">
        <v>2</v>
      </c>
      <c r="G11" s="95">
        <v>40</v>
      </c>
    </row>
    <row r="12" spans="1:13">
      <c r="B12" s="282"/>
      <c r="C12" s="92" t="s">
        <v>291</v>
      </c>
      <c r="D12" s="91" t="s">
        <v>289</v>
      </c>
      <c r="E12" s="91"/>
      <c r="F12" s="95">
        <v>1</v>
      </c>
      <c r="G12" s="95">
        <v>15</v>
      </c>
    </row>
    <row r="13" spans="1:13">
      <c r="B13" s="282"/>
      <c r="C13" s="92"/>
      <c r="D13" s="91" t="s">
        <v>285</v>
      </c>
      <c r="E13" s="91"/>
      <c r="F13" s="95">
        <v>5</v>
      </c>
      <c r="G13" s="95">
        <v>116</v>
      </c>
    </row>
    <row r="14" spans="1:13">
      <c r="B14" s="282"/>
      <c r="C14" s="92"/>
      <c r="D14" s="91" t="s">
        <v>292</v>
      </c>
      <c r="E14" s="91"/>
      <c r="F14" s="95">
        <v>1</v>
      </c>
      <c r="G14" s="95">
        <v>15</v>
      </c>
    </row>
    <row r="15" spans="1:13">
      <c r="B15" s="282"/>
      <c r="C15" s="92" t="s">
        <v>293</v>
      </c>
      <c r="D15" s="91" t="s">
        <v>294</v>
      </c>
      <c r="E15" s="91"/>
      <c r="F15" s="95">
        <v>2</v>
      </c>
      <c r="G15" s="95">
        <v>55</v>
      </c>
    </row>
    <row r="16" spans="1:13">
      <c r="B16" s="282"/>
      <c r="C16" s="92"/>
      <c r="D16" s="91" t="s">
        <v>287</v>
      </c>
      <c r="E16" s="91"/>
      <c r="F16" s="95">
        <v>1</v>
      </c>
      <c r="G16" s="95">
        <v>20</v>
      </c>
    </row>
    <row r="17" spans="2:7">
      <c r="B17" s="282"/>
      <c r="C17" s="92"/>
      <c r="D17" s="91" t="s">
        <v>288</v>
      </c>
      <c r="E17" s="91"/>
      <c r="F17" s="95">
        <v>1</v>
      </c>
      <c r="G17" s="95">
        <v>30</v>
      </c>
    </row>
    <row r="18" spans="2:7">
      <c r="B18" s="282"/>
      <c r="C18" s="92"/>
      <c r="D18" s="91" t="s">
        <v>289</v>
      </c>
      <c r="E18" s="91"/>
      <c r="F18" s="95">
        <v>3</v>
      </c>
      <c r="G18" s="95">
        <v>65</v>
      </c>
    </row>
    <row r="19" spans="2:7">
      <c r="B19" s="282"/>
      <c r="C19" s="92"/>
      <c r="D19" s="91" t="s">
        <v>285</v>
      </c>
      <c r="E19" s="91"/>
      <c r="F19" s="95">
        <v>14</v>
      </c>
      <c r="G19" s="95">
        <v>486</v>
      </c>
    </row>
    <row r="20" spans="2:7">
      <c r="B20" s="282"/>
      <c r="C20" s="92"/>
      <c r="D20" s="91" t="s">
        <v>290</v>
      </c>
      <c r="E20" s="91"/>
      <c r="F20" s="95">
        <v>2</v>
      </c>
      <c r="G20" s="95">
        <v>83</v>
      </c>
    </row>
    <row r="21" spans="2:7">
      <c r="B21" s="282"/>
      <c r="C21" s="92"/>
      <c r="D21" s="91" t="s">
        <v>292</v>
      </c>
      <c r="E21" s="91"/>
      <c r="F21" s="95">
        <v>1</v>
      </c>
      <c r="G21" s="95">
        <v>30</v>
      </c>
    </row>
    <row r="22" spans="2:7">
      <c r="B22" s="282"/>
      <c r="C22" s="92" t="s">
        <v>295</v>
      </c>
      <c r="D22" s="91" t="s">
        <v>287</v>
      </c>
      <c r="E22" s="91"/>
      <c r="F22" s="95">
        <v>3</v>
      </c>
      <c r="G22" s="95">
        <v>53</v>
      </c>
    </row>
    <row r="23" spans="2:7">
      <c r="B23" s="282"/>
      <c r="C23" s="92"/>
      <c r="D23" s="91" t="s">
        <v>285</v>
      </c>
      <c r="E23" s="91"/>
      <c r="F23" s="95">
        <v>5</v>
      </c>
      <c r="G23" s="95">
        <v>104</v>
      </c>
    </row>
    <row r="24" spans="2:7">
      <c r="B24" s="282"/>
      <c r="C24" s="92"/>
      <c r="D24" s="91" t="s">
        <v>292</v>
      </c>
      <c r="E24" s="91"/>
      <c r="F24" s="95">
        <v>1</v>
      </c>
      <c r="G24" s="95">
        <v>20</v>
      </c>
    </row>
    <row r="25" spans="2:7">
      <c r="B25" s="282"/>
      <c r="C25" s="92" t="s">
        <v>296</v>
      </c>
      <c r="D25" s="91" t="s">
        <v>289</v>
      </c>
      <c r="E25" s="91"/>
      <c r="F25" s="95">
        <v>2</v>
      </c>
      <c r="G25" s="95">
        <v>46</v>
      </c>
    </row>
    <row r="26" spans="2:7">
      <c r="B26" s="282"/>
      <c r="C26" s="92"/>
      <c r="D26" s="91" t="s">
        <v>285</v>
      </c>
      <c r="E26" s="91"/>
      <c r="F26" s="95">
        <v>1</v>
      </c>
      <c r="G26" s="95">
        <v>30</v>
      </c>
    </row>
    <row r="27" spans="2:7">
      <c r="B27" s="282"/>
      <c r="C27" s="92" t="s">
        <v>297</v>
      </c>
      <c r="D27" s="91" t="s">
        <v>287</v>
      </c>
      <c r="E27" s="91"/>
      <c r="F27" s="95">
        <v>2</v>
      </c>
      <c r="G27" s="95">
        <v>59</v>
      </c>
    </row>
    <row r="28" spans="2:7">
      <c r="B28" s="282"/>
      <c r="C28" s="92"/>
      <c r="D28" s="91" t="s">
        <v>288</v>
      </c>
      <c r="E28" s="91"/>
      <c r="F28" s="95">
        <v>4</v>
      </c>
      <c r="G28" s="95">
        <v>105</v>
      </c>
    </row>
    <row r="29" spans="2:7">
      <c r="B29" s="282"/>
      <c r="C29" s="92"/>
      <c r="D29" s="91" t="s">
        <v>289</v>
      </c>
      <c r="E29" s="91"/>
      <c r="F29" s="95">
        <v>2</v>
      </c>
      <c r="G29" s="95">
        <v>64</v>
      </c>
    </row>
    <row r="30" spans="2:7">
      <c r="B30" s="282"/>
      <c r="C30" s="92"/>
      <c r="D30" s="91" t="s">
        <v>285</v>
      </c>
      <c r="E30" s="91"/>
      <c r="F30" s="95">
        <v>10</v>
      </c>
      <c r="G30" s="95">
        <v>291</v>
      </c>
    </row>
    <row r="31" spans="2:7">
      <c r="B31" s="282"/>
      <c r="C31" s="92"/>
      <c r="D31" s="91" t="s">
        <v>298</v>
      </c>
      <c r="E31" s="91"/>
      <c r="F31" s="95">
        <v>1</v>
      </c>
      <c r="G31" s="95">
        <v>35</v>
      </c>
    </row>
    <row r="32" spans="2:7">
      <c r="B32" s="282"/>
      <c r="C32" s="92"/>
      <c r="D32" s="91" t="s">
        <v>292</v>
      </c>
      <c r="E32" s="91"/>
      <c r="F32" s="95">
        <v>1</v>
      </c>
      <c r="G32" s="95">
        <v>35</v>
      </c>
    </row>
    <row r="33" spans="2:7">
      <c r="B33" s="282"/>
      <c r="C33" s="92" t="s">
        <v>299</v>
      </c>
      <c r="D33" s="91" t="s">
        <v>287</v>
      </c>
      <c r="E33" s="91"/>
      <c r="F33" s="95">
        <v>1</v>
      </c>
      <c r="G33" s="95">
        <v>20</v>
      </c>
    </row>
    <row r="34" spans="2:7">
      <c r="B34" s="282"/>
      <c r="C34" s="92"/>
      <c r="D34" s="91" t="s">
        <v>288</v>
      </c>
      <c r="E34" s="91"/>
      <c r="F34" s="95">
        <v>2</v>
      </c>
      <c r="G34" s="95">
        <v>54</v>
      </c>
    </row>
    <row r="35" spans="2:7">
      <c r="B35" s="282"/>
      <c r="C35" s="92"/>
      <c r="D35" s="91" t="s">
        <v>289</v>
      </c>
      <c r="E35" s="91"/>
      <c r="F35" s="95">
        <v>2</v>
      </c>
      <c r="G35" s="95">
        <v>50</v>
      </c>
    </row>
    <row r="36" spans="2:7">
      <c r="B36" s="282"/>
      <c r="C36" s="92"/>
      <c r="D36" s="91" t="s">
        <v>285</v>
      </c>
      <c r="E36" s="91"/>
      <c r="F36" s="95">
        <v>9</v>
      </c>
      <c r="G36" s="95">
        <v>235</v>
      </c>
    </row>
    <row r="37" spans="2:7">
      <c r="B37" s="282"/>
      <c r="C37" s="92"/>
      <c r="D37" s="91" t="s">
        <v>298</v>
      </c>
      <c r="E37" s="91"/>
      <c r="F37" s="95">
        <v>2</v>
      </c>
      <c r="G37" s="95">
        <v>54</v>
      </c>
    </row>
    <row r="38" spans="2:7">
      <c r="B38" s="282"/>
      <c r="C38" s="92" t="s">
        <v>300</v>
      </c>
      <c r="D38" s="91" t="s">
        <v>288</v>
      </c>
      <c r="E38" s="91"/>
      <c r="F38" s="95">
        <v>1</v>
      </c>
      <c r="G38" s="95">
        <v>30</v>
      </c>
    </row>
    <row r="39" spans="2:7">
      <c r="B39" s="282"/>
      <c r="C39" s="92"/>
      <c r="D39" s="91" t="s">
        <v>285</v>
      </c>
      <c r="E39" s="91"/>
      <c r="F39" s="95">
        <v>3</v>
      </c>
      <c r="G39" s="95">
        <v>80</v>
      </c>
    </row>
    <row r="40" spans="2:7">
      <c r="B40" s="282"/>
      <c r="C40" s="92"/>
      <c r="D40" s="91" t="s">
        <v>298</v>
      </c>
      <c r="E40" s="91"/>
      <c r="F40" s="95">
        <v>1</v>
      </c>
      <c r="G40" s="95">
        <v>30</v>
      </c>
    </row>
    <row r="41" spans="2:7">
      <c r="B41" s="282"/>
      <c r="C41" s="92" t="s">
        <v>301</v>
      </c>
      <c r="D41" s="91" t="s">
        <v>294</v>
      </c>
      <c r="E41" s="91"/>
      <c r="F41" s="95">
        <v>8</v>
      </c>
      <c r="G41" s="95">
        <v>245</v>
      </c>
    </row>
    <row r="42" spans="2:7">
      <c r="B42" s="282"/>
      <c r="C42" s="92"/>
      <c r="D42" s="91" t="s">
        <v>287</v>
      </c>
      <c r="E42" s="91"/>
      <c r="F42" s="95">
        <v>5</v>
      </c>
      <c r="G42" s="95">
        <v>72</v>
      </c>
    </row>
    <row r="43" spans="2:7">
      <c r="B43" s="282"/>
      <c r="C43" s="92"/>
      <c r="D43" s="91" t="s">
        <v>288</v>
      </c>
      <c r="E43" s="91"/>
      <c r="F43" s="95">
        <v>1</v>
      </c>
      <c r="G43" s="95">
        <v>30</v>
      </c>
    </row>
    <row r="44" spans="2:7">
      <c r="B44" s="282"/>
      <c r="C44" s="92"/>
      <c r="D44" s="91" t="s">
        <v>289</v>
      </c>
      <c r="E44" s="91"/>
      <c r="F44" s="95">
        <v>7</v>
      </c>
      <c r="G44" s="95">
        <v>115</v>
      </c>
    </row>
    <row r="45" spans="2:7">
      <c r="B45" s="282"/>
      <c r="C45" s="92"/>
      <c r="D45" s="91" t="s">
        <v>285</v>
      </c>
      <c r="E45" s="91"/>
      <c r="F45" s="95">
        <v>27</v>
      </c>
      <c r="G45" s="95">
        <v>687</v>
      </c>
    </row>
    <row r="46" spans="2:7">
      <c r="B46" s="282"/>
      <c r="C46" s="92"/>
      <c r="D46" s="91" t="s">
        <v>290</v>
      </c>
      <c r="E46" s="91"/>
      <c r="F46" s="95">
        <v>1</v>
      </c>
      <c r="G46" s="95">
        <v>20</v>
      </c>
    </row>
    <row r="47" spans="2:7">
      <c r="B47" s="282"/>
      <c r="C47" s="92"/>
      <c r="D47" s="91" t="s">
        <v>302</v>
      </c>
      <c r="E47" s="91"/>
      <c r="F47" s="95">
        <v>1</v>
      </c>
      <c r="G47" s="95">
        <v>15</v>
      </c>
    </row>
    <row r="48" spans="2:7">
      <c r="B48" s="282"/>
      <c r="C48" s="92" t="s">
        <v>303</v>
      </c>
      <c r="D48" s="91" t="s">
        <v>289</v>
      </c>
      <c r="E48" s="91"/>
      <c r="F48" s="95">
        <v>1</v>
      </c>
      <c r="G48" s="95">
        <v>25</v>
      </c>
    </row>
    <row r="49" spans="2:7">
      <c r="B49" s="282"/>
      <c r="C49" s="92"/>
      <c r="D49" s="91" t="s">
        <v>285</v>
      </c>
      <c r="E49" s="91"/>
      <c r="F49" s="95">
        <v>9</v>
      </c>
      <c r="G49" s="95">
        <v>295</v>
      </c>
    </row>
    <row r="50" spans="2:7">
      <c r="B50" s="282"/>
      <c r="C50" s="92" t="s">
        <v>304</v>
      </c>
      <c r="D50" s="91" t="s">
        <v>289</v>
      </c>
      <c r="E50" s="91"/>
      <c r="F50" s="95">
        <v>1</v>
      </c>
      <c r="G50" s="95">
        <v>35</v>
      </c>
    </row>
    <row r="51" spans="2:7">
      <c r="B51" s="282"/>
      <c r="C51" s="92"/>
      <c r="D51" s="91" t="s">
        <v>285</v>
      </c>
      <c r="E51" s="91"/>
      <c r="F51" s="95">
        <v>6</v>
      </c>
      <c r="G51" s="95">
        <v>137</v>
      </c>
    </row>
    <row r="52" spans="2:7">
      <c r="B52" s="282"/>
      <c r="C52" s="92" t="s">
        <v>305</v>
      </c>
      <c r="D52" s="91" t="s">
        <v>289</v>
      </c>
      <c r="E52" s="91"/>
      <c r="F52" s="95">
        <v>1</v>
      </c>
      <c r="G52" s="95">
        <v>45</v>
      </c>
    </row>
    <row r="53" spans="2:7">
      <c r="B53" s="282"/>
      <c r="C53" s="92"/>
      <c r="D53" s="91" t="s">
        <v>285</v>
      </c>
      <c r="E53" s="91"/>
      <c r="F53" s="95">
        <v>12</v>
      </c>
      <c r="G53" s="95">
        <v>439</v>
      </c>
    </row>
    <row r="54" spans="2:7">
      <c r="B54" s="282"/>
      <c r="C54" s="92" t="s">
        <v>306</v>
      </c>
      <c r="D54" s="91" t="s">
        <v>287</v>
      </c>
      <c r="E54" s="91"/>
      <c r="F54" s="95">
        <v>1</v>
      </c>
      <c r="G54" s="95">
        <v>16</v>
      </c>
    </row>
    <row r="55" spans="2:7">
      <c r="B55" s="282"/>
      <c r="C55" s="92"/>
      <c r="D55" s="91" t="s">
        <v>288</v>
      </c>
      <c r="E55" s="91"/>
      <c r="F55" s="95">
        <v>2</v>
      </c>
      <c r="G55" s="95">
        <v>48</v>
      </c>
    </row>
    <row r="56" spans="2:7">
      <c r="B56" s="282"/>
      <c r="C56" s="92"/>
      <c r="D56" s="91" t="s">
        <v>289</v>
      </c>
      <c r="E56" s="91"/>
      <c r="F56" s="95">
        <v>2</v>
      </c>
      <c r="G56" s="95">
        <v>47</v>
      </c>
    </row>
    <row r="57" spans="2:7">
      <c r="B57" s="282"/>
      <c r="C57" s="92"/>
      <c r="D57" s="91" t="s">
        <v>285</v>
      </c>
      <c r="E57" s="91"/>
      <c r="F57" s="95">
        <v>6</v>
      </c>
      <c r="G57" s="95">
        <v>153</v>
      </c>
    </row>
    <row r="58" spans="2:7">
      <c r="B58" s="282"/>
      <c r="C58" s="92" t="s">
        <v>302</v>
      </c>
      <c r="D58" s="91" t="s">
        <v>302</v>
      </c>
      <c r="E58" s="91"/>
      <c r="F58" s="95"/>
      <c r="G58" s="95"/>
    </row>
    <row r="59" spans="2:7">
      <c r="B59" s="282"/>
      <c r="C59" s="92" t="s">
        <v>307</v>
      </c>
      <c r="D59" s="92"/>
      <c r="E59" s="91"/>
      <c r="F59" s="96">
        <v>193</v>
      </c>
      <c r="G59" s="96">
        <v>5165</v>
      </c>
    </row>
    <row r="61" spans="2:7">
      <c r="B61" t="s">
        <v>318</v>
      </c>
    </row>
  </sheetData>
  <mergeCells count="2">
    <mergeCell ref="B1:M1"/>
    <mergeCell ref="B6:B5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M21"/>
  <sheetViews>
    <sheetView showGridLines="0" tabSelected="1" topLeftCell="C1" workbookViewId="0">
      <selection activeCell="G18" sqref="G18"/>
    </sheetView>
  </sheetViews>
  <sheetFormatPr defaultRowHeight="15"/>
  <cols>
    <col min="1" max="1" width="12.42578125" style="73" customWidth="1"/>
    <col min="2" max="2" width="52.85546875" style="73" customWidth="1"/>
    <col min="3" max="3" width="35.7109375" style="73" customWidth="1"/>
    <col min="4" max="4" width="25.7109375" style="73" customWidth="1"/>
    <col min="5" max="5" width="24.85546875" style="73" customWidth="1"/>
    <col min="6" max="6" width="24.42578125" style="73" customWidth="1"/>
    <col min="7" max="7" width="23.42578125" style="73" customWidth="1"/>
    <col min="8" max="8" width="21.140625" style="73" customWidth="1"/>
    <col min="9" max="16384" width="9.140625" style="73"/>
  </cols>
  <sheetData>
    <row r="1" spans="1:13" ht="18.75">
      <c r="A1" s="2" t="s">
        <v>349</v>
      </c>
      <c r="B1" s="263" t="s">
        <v>342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</row>
    <row r="3" spans="1:13">
      <c r="A3" s="82" t="s">
        <v>122</v>
      </c>
      <c r="B3" s="74"/>
      <c r="C3" s="74"/>
      <c r="D3" s="74"/>
      <c r="E3" s="74"/>
      <c r="F3" s="74"/>
      <c r="G3" s="74"/>
      <c r="H3" s="74"/>
      <c r="I3" s="74"/>
      <c r="J3" s="74"/>
    </row>
    <row r="5" spans="1:13">
      <c r="C5" s="283">
        <v>40485</v>
      </c>
      <c r="D5" s="308"/>
      <c r="E5" s="284"/>
      <c r="F5" s="283">
        <v>40574</v>
      </c>
      <c r="G5" s="308"/>
      <c r="H5" s="284"/>
    </row>
    <row r="6" spans="1:13" ht="51">
      <c r="B6" s="85"/>
      <c r="C6" s="86" t="s">
        <v>402</v>
      </c>
      <c r="D6" s="86" t="s">
        <v>403</v>
      </c>
      <c r="E6" s="87" t="s">
        <v>268</v>
      </c>
      <c r="F6" s="86" t="s">
        <v>402</v>
      </c>
      <c r="G6" s="86" t="s">
        <v>403</v>
      </c>
      <c r="H6" s="87" t="s">
        <v>268</v>
      </c>
    </row>
    <row r="7" spans="1:13">
      <c r="B7" s="88" t="s">
        <v>269</v>
      </c>
      <c r="C7" s="89">
        <f>SUM(C8:C14)</f>
        <v>2621</v>
      </c>
      <c r="D7" s="285" t="s">
        <v>400</v>
      </c>
      <c r="E7" s="285" t="s">
        <v>395</v>
      </c>
      <c r="F7" s="89">
        <v>3272</v>
      </c>
      <c r="G7" s="285" t="s">
        <v>400</v>
      </c>
      <c r="H7" s="285" t="s">
        <v>395</v>
      </c>
    </row>
    <row r="8" spans="1:13" ht="24">
      <c r="B8" s="88" t="s">
        <v>270</v>
      </c>
      <c r="C8" s="89">
        <v>30</v>
      </c>
      <c r="D8" s="286"/>
      <c r="E8" s="286"/>
      <c r="F8" s="89">
        <v>17</v>
      </c>
      <c r="G8" s="286"/>
      <c r="H8" s="286"/>
    </row>
    <row r="9" spans="1:13">
      <c r="B9" s="88" t="s">
        <v>271</v>
      </c>
      <c r="C9" s="90">
        <v>7</v>
      </c>
      <c r="D9" s="286"/>
      <c r="E9" s="286"/>
      <c r="F9" s="90">
        <v>17</v>
      </c>
      <c r="G9" s="286"/>
      <c r="H9" s="286"/>
    </row>
    <row r="10" spans="1:13" ht="24">
      <c r="B10" s="88" t="s">
        <v>272</v>
      </c>
      <c r="C10" s="90">
        <v>2375</v>
      </c>
      <c r="D10" s="286"/>
      <c r="E10" s="286"/>
      <c r="F10" s="90">
        <v>2997</v>
      </c>
      <c r="G10" s="286"/>
      <c r="H10" s="286"/>
    </row>
    <row r="11" spans="1:13" ht="24">
      <c r="B11" s="88" t="s">
        <v>273</v>
      </c>
      <c r="C11" s="90">
        <v>19</v>
      </c>
      <c r="D11" s="286"/>
      <c r="E11" s="286"/>
      <c r="F11" s="90">
        <v>21</v>
      </c>
      <c r="G11" s="286"/>
      <c r="H11" s="286"/>
    </row>
    <row r="12" spans="1:13">
      <c r="B12" s="88" t="s">
        <v>274</v>
      </c>
      <c r="C12" s="90">
        <v>1</v>
      </c>
      <c r="D12" s="286"/>
      <c r="E12" s="286"/>
      <c r="F12" s="90">
        <v>1</v>
      </c>
      <c r="G12" s="286"/>
      <c r="H12" s="286"/>
    </row>
    <row r="13" spans="1:13">
      <c r="B13" s="88" t="s">
        <v>275</v>
      </c>
      <c r="C13" s="90">
        <v>175</v>
      </c>
      <c r="D13" s="286"/>
      <c r="E13" s="286"/>
      <c r="F13" s="90">
        <v>206</v>
      </c>
      <c r="G13" s="286"/>
      <c r="H13" s="286"/>
    </row>
    <row r="14" spans="1:13" ht="24">
      <c r="B14" s="88" t="s">
        <v>276</v>
      </c>
      <c r="C14" s="90">
        <v>14</v>
      </c>
      <c r="D14" s="287"/>
      <c r="E14" s="287"/>
      <c r="F14" s="90">
        <v>13</v>
      </c>
      <c r="G14" s="287"/>
      <c r="H14" s="287"/>
    </row>
    <row r="16" spans="1:13">
      <c r="B16" t="s">
        <v>319</v>
      </c>
    </row>
    <row r="19" spans="2:7">
      <c r="B19" s="274" t="s">
        <v>401</v>
      </c>
      <c r="C19" s="274"/>
      <c r="D19" s="274"/>
      <c r="E19" s="274"/>
      <c r="F19" s="274"/>
      <c r="G19" s="255"/>
    </row>
    <row r="20" spans="2:7">
      <c r="B20" s="274"/>
      <c r="C20" s="274"/>
      <c r="D20" s="274"/>
      <c r="E20" s="274"/>
      <c r="F20" s="274"/>
      <c r="G20" s="255"/>
    </row>
    <row r="21" spans="2:7">
      <c r="B21" s="274"/>
      <c r="C21" s="274"/>
      <c r="D21" s="274"/>
      <c r="E21" s="274"/>
      <c r="F21" s="274"/>
      <c r="G21" s="255"/>
    </row>
  </sheetData>
  <mergeCells count="8">
    <mergeCell ref="B19:F21"/>
    <mergeCell ref="G7:G14"/>
    <mergeCell ref="C5:E5"/>
    <mergeCell ref="B1:M1"/>
    <mergeCell ref="E7:E14"/>
    <mergeCell ref="F5:H5"/>
    <mergeCell ref="H7:H14"/>
    <mergeCell ref="D7:D1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45"/>
  <sheetViews>
    <sheetView showGridLines="0" workbookViewId="0">
      <selection activeCell="A2" sqref="A2"/>
    </sheetView>
  </sheetViews>
  <sheetFormatPr defaultRowHeight="15"/>
  <cols>
    <col min="2" max="2" width="21.7109375" customWidth="1"/>
    <col min="3" max="3" width="14.5703125" customWidth="1"/>
    <col min="4" max="4" width="13.28515625" customWidth="1"/>
    <col min="6" max="6" width="12.7109375" customWidth="1"/>
  </cols>
  <sheetData>
    <row r="1" spans="1:14" ht="18.75">
      <c r="A1" s="2" t="s">
        <v>66</v>
      </c>
      <c r="B1" s="263" t="s">
        <v>53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5" spans="1:14" ht="15.75" thickBot="1">
      <c r="H5" s="288"/>
      <c r="I5" s="288"/>
      <c r="J5" s="288"/>
      <c r="K5" s="288"/>
      <c r="L5" s="288"/>
      <c r="M5" s="288"/>
    </row>
    <row r="6" spans="1:14" ht="129" thickBot="1">
      <c r="B6" s="31"/>
      <c r="C6" s="50" t="s">
        <v>54</v>
      </c>
      <c r="D6" s="48" t="s">
        <v>55</v>
      </c>
      <c r="E6" s="48" t="s">
        <v>57</v>
      </c>
      <c r="F6" s="49" t="s">
        <v>58</v>
      </c>
      <c r="G6" s="3"/>
      <c r="H6" s="3"/>
      <c r="I6" s="3"/>
      <c r="J6" s="3"/>
      <c r="K6" s="3"/>
      <c r="L6" s="3"/>
      <c r="M6" s="3"/>
    </row>
    <row r="7" spans="1:14">
      <c r="B7" s="32" t="s">
        <v>12</v>
      </c>
      <c r="C7" s="289" t="s">
        <v>56</v>
      </c>
      <c r="D7" s="290"/>
      <c r="E7" s="290"/>
      <c r="F7" s="291"/>
    </row>
    <row r="8" spans="1:14">
      <c r="B8" s="27" t="s">
        <v>13</v>
      </c>
      <c r="C8" s="292"/>
      <c r="D8" s="293"/>
      <c r="E8" s="293"/>
      <c r="F8" s="294"/>
    </row>
    <row r="9" spans="1:14">
      <c r="B9" s="27" t="s">
        <v>15</v>
      </c>
      <c r="C9" s="292"/>
      <c r="D9" s="293"/>
      <c r="E9" s="293"/>
      <c r="F9" s="294"/>
    </row>
    <row r="10" spans="1:14">
      <c r="B10" s="27" t="s">
        <v>16</v>
      </c>
      <c r="C10" s="292"/>
      <c r="D10" s="293"/>
      <c r="E10" s="293"/>
      <c r="F10" s="294"/>
    </row>
    <row r="11" spans="1:14">
      <c r="B11" s="27" t="s">
        <v>17</v>
      </c>
      <c r="C11" s="292"/>
      <c r="D11" s="293"/>
      <c r="E11" s="293"/>
      <c r="F11" s="294"/>
    </row>
    <row r="12" spans="1:14">
      <c r="B12" s="27" t="s">
        <v>18</v>
      </c>
      <c r="C12" s="292"/>
      <c r="D12" s="293"/>
      <c r="E12" s="293"/>
      <c r="F12" s="294"/>
    </row>
    <row r="13" spans="1:14">
      <c r="B13" s="27" t="s">
        <v>19</v>
      </c>
      <c r="C13" s="292"/>
      <c r="D13" s="293"/>
      <c r="E13" s="293"/>
      <c r="F13" s="294"/>
    </row>
    <row r="14" spans="1:14">
      <c r="B14" s="27" t="s">
        <v>20</v>
      </c>
      <c r="C14" s="292"/>
      <c r="D14" s="293"/>
      <c r="E14" s="293"/>
      <c r="F14" s="294"/>
    </row>
    <row r="15" spans="1:14">
      <c r="B15" s="27" t="s">
        <v>21</v>
      </c>
      <c r="C15" s="292"/>
      <c r="D15" s="293"/>
      <c r="E15" s="293"/>
      <c r="F15" s="294"/>
    </row>
    <row r="16" spans="1:14">
      <c r="B16" s="27" t="s">
        <v>22</v>
      </c>
      <c r="C16" s="292"/>
      <c r="D16" s="293"/>
      <c r="E16" s="293"/>
      <c r="F16" s="294"/>
    </row>
    <row r="17" spans="2:6">
      <c r="B17" s="27" t="s">
        <v>23</v>
      </c>
      <c r="C17" s="292"/>
      <c r="D17" s="293"/>
      <c r="E17" s="293"/>
      <c r="F17" s="294"/>
    </row>
    <row r="18" spans="2:6">
      <c r="B18" s="27" t="s">
        <v>24</v>
      </c>
      <c r="C18" s="292"/>
      <c r="D18" s="293"/>
      <c r="E18" s="293"/>
      <c r="F18" s="294"/>
    </row>
    <row r="19" spans="2:6">
      <c r="B19" s="27" t="s">
        <v>25</v>
      </c>
      <c r="C19" s="292"/>
      <c r="D19" s="293"/>
      <c r="E19" s="293"/>
      <c r="F19" s="294"/>
    </row>
    <row r="20" spans="2:6">
      <c r="B20" s="27" t="s">
        <v>26</v>
      </c>
      <c r="C20" s="292"/>
      <c r="D20" s="293"/>
      <c r="E20" s="293"/>
      <c r="F20" s="294"/>
    </row>
    <row r="21" spans="2:6">
      <c r="B21" s="27" t="s">
        <v>27</v>
      </c>
      <c r="C21" s="292"/>
      <c r="D21" s="293"/>
      <c r="E21" s="293"/>
      <c r="F21" s="294"/>
    </row>
    <row r="22" spans="2:6">
      <c r="B22" s="27" t="s">
        <v>28</v>
      </c>
      <c r="C22" s="292"/>
      <c r="D22" s="293"/>
      <c r="E22" s="293"/>
      <c r="F22" s="294"/>
    </row>
    <row r="23" spans="2:6">
      <c r="B23" s="27" t="s">
        <v>29</v>
      </c>
      <c r="C23" s="292"/>
      <c r="D23" s="293"/>
      <c r="E23" s="293"/>
      <c r="F23" s="294"/>
    </row>
    <row r="24" spans="2:6">
      <c r="B24" s="27" t="s">
        <v>30</v>
      </c>
      <c r="C24" s="292"/>
      <c r="D24" s="293"/>
      <c r="E24" s="293"/>
      <c r="F24" s="294"/>
    </row>
    <row r="25" spans="2:6">
      <c r="B25" s="27" t="s">
        <v>31</v>
      </c>
      <c r="C25" s="292"/>
      <c r="D25" s="293"/>
      <c r="E25" s="293"/>
      <c r="F25" s="294"/>
    </row>
    <row r="26" spans="2:6">
      <c r="B26" s="27" t="s">
        <v>32</v>
      </c>
      <c r="C26" s="292"/>
      <c r="D26" s="293"/>
      <c r="E26" s="293"/>
      <c r="F26" s="294"/>
    </row>
    <row r="27" spans="2:6">
      <c r="B27" s="27" t="s">
        <v>33</v>
      </c>
      <c r="C27" s="292"/>
      <c r="D27" s="293"/>
      <c r="E27" s="293"/>
      <c r="F27" s="294"/>
    </row>
    <row r="28" spans="2:6">
      <c r="B28" s="27" t="s">
        <v>34</v>
      </c>
      <c r="C28" s="292"/>
      <c r="D28" s="293"/>
      <c r="E28" s="293"/>
      <c r="F28" s="294"/>
    </row>
    <row r="29" spans="2:6">
      <c r="B29" s="27" t="s">
        <v>35</v>
      </c>
      <c r="C29" s="292"/>
      <c r="D29" s="293"/>
      <c r="E29" s="293"/>
      <c r="F29" s="294"/>
    </row>
    <row r="30" spans="2:6">
      <c r="B30" s="27" t="s">
        <v>36</v>
      </c>
      <c r="C30" s="292"/>
      <c r="D30" s="293"/>
      <c r="E30" s="293"/>
      <c r="F30" s="294"/>
    </row>
    <row r="31" spans="2:6">
      <c r="B31" s="27" t="s">
        <v>37</v>
      </c>
      <c r="C31" s="292"/>
      <c r="D31" s="293"/>
      <c r="E31" s="293"/>
      <c r="F31" s="294"/>
    </row>
    <row r="32" spans="2:6">
      <c r="B32" s="27" t="s">
        <v>38</v>
      </c>
      <c r="C32" s="292"/>
      <c r="D32" s="293"/>
      <c r="E32" s="293"/>
      <c r="F32" s="294"/>
    </row>
    <row r="33" spans="1:9">
      <c r="B33" s="27" t="s">
        <v>39</v>
      </c>
      <c r="C33" s="292"/>
      <c r="D33" s="293"/>
      <c r="E33" s="293"/>
      <c r="F33" s="294"/>
    </row>
    <row r="34" spans="1:9">
      <c r="B34" s="27" t="s">
        <v>40</v>
      </c>
      <c r="C34" s="292"/>
      <c r="D34" s="293"/>
      <c r="E34" s="293"/>
      <c r="F34" s="294"/>
    </row>
    <row r="35" spans="1:9">
      <c r="B35" s="27" t="s">
        <v>41</v>
      </c>
      <c r="C35" s="292"/>
      <c r="D35" s="293"/>
      <c r="E35" s="293"/>
      <c r="F35" s="294"/>
    </row>
    <row r="36" spans="1:9" ht="15.75" thickBot="1">
      <c r="B36" s="28" t="s">
        <v>42</v>
      </c>
      <c r="C36" s="295"/>
      <c r="D36" s="296"/>
      <c r="E36" s="296"/>
      <c r="F36" s="297"/>
    </row>
    <row r="37" spans="1:9">
      <c r="B37" s="8" t="s">
        <v>43</v>
      </c>
    </row>
    <row r="42" spans="1:9">
      <c r="A42" s="266" t="s">
        <v>0</v>
      </c>
      <c r="B42" s="266"/>
      <c r="C42" s="266"/>
      <c r="D42" s="266"/>
      <c r="E42" s="266"/>
      <c r="F42" s="266"/>
      <c r="G42" s="266"/>
      <c r="H42" s="266"/>
      <c r="I42" s="266"/>
    </row>
    <row r="45" spans="1:9">
      <c r="B45" t="s">
        <v>321</v>
      </c>
    </row>
  </sheetData>
  <mergeCells count="5">
    <mergeCell ref="B1:N1"/>
    <mergeCell ref="A3:I3"/>
    <mergeCell ref="H5:M5"/>
    <mergeCell ref="A42:I42"/>
    <mergeCell ref="C7:F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45"/>
  <sheetViews>
    <sheetView showGridLines="0" workbookViewId="0">
      <selection activeCell="A2" sqref="A2"/>
    </sheetView>
  </sheetViews>
  <sheetFormatPr defaultRowHeight="15"/>
  <cols>
    <col min="2" max="2" width="33.5703125" customWidth="1"/>
    <col min="3" max="12" width="10" customWidth="1"/>
  </cols>
  <sheetData>
    <row r="1" spans="1:14" ht="18.75">
      <c r="A1" s="2" t="s">
        <v>351</v>
      </c>
      <c r="B1" s="263" t="s">
        <v>343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4" spans="1:14" ht="15.75" thickBot="1"/>
    <row r="5" spans="1:14">
      <c r="B5" s="300"/>
      <c r="C5" s="298" t="s">
        <v>5</v>
      </c>
      <c r="D5" s="298"/>
      <c r="E5" s="298"/>
      <c r="F5" s="298"/>
      <c r="G5" s="298"/>
      <c r="H5" s="299"/>
      <c r="I5" s="298">
        <v>1999</v>
      </c>
      <c r="J5" s="298"/>
      <c r="K5" s="298"/>
      <c r="L5" s="299"/>
    </row>
    <row r="6" spans="1:14" ht="88.5" thickBot="1">
      <c r="B6" s="301"/>
      <c r="C6" s="17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9" t="s">
        <v>11</v>
      </c>
      <c r="I6" s="20" t="s">
        <v>6</v>
      </c>
      <c r="J6" s="18" t="s">
        <v>8</v>
      </c>
      <c r="K6" s="18" t="s">
        <v>9</v>
      </c>
      <c r="L6" s="19" t="s">
        <v>11</v>
      </c>
    </row>
    <row r="7" spans="1:14">
      <c r="B7" s="27" t="s">
        <v>12</v>
      </c>
      <c r="C7" s="9">
        <v>34</v>
      </c>
      <c r="D7" s="15">
        <v>58</v>
      </c>
      <c r="E7" s="15">
        <v>55</v>
      </c>
      <c r="F7" s="15">
        <v>64</v>
      </c>
      <c r="G7" s="15">
        <v>42</v>
      </c>
      <c r="H7" s="16">
        <v>32</v>
      </c>
      <c r="I7" s="51"/>
      <c r="J7" s="52"/>
      <c r="K7" s="52"/>
      <c r="L7" s="53"/>
    </row>
    <row r="8" spans="1:14">
      <c r="B8" s="27" t="s">
        <v>13</v>
      </c>
      <c r="C8" s="21">
        <v>34</v>
      </c>
      <c r="D8" s="10">
        <v>57</v>
      </c>
      <c r="E8" s="10">
        <v>55</v>
      </c>
      <c r="F8" s="10">
        <v>64</v>
      </c>
      <c r="G8" s="10">
        <v>42</v>
      </c>
      <c r="H8" s="11">
        <v>33</v>
      </c>
      <c r="I8" s="21">
        <v>45</v>
      </c>
      <c r="J8" s="10">
        <v>48</v>
      </c>
      <c r="K8" s="10" t="s">
        <v>14</v>
      </c>
      <c r="L8" s="11">
        <v>33</v>
      </c>
    </row>
    <row r="9" spans="1:14">
      <c r="B9" s="27" t="s">
        <v>15</v>
      </c>
      <c r="C9" s="21">
        <v>36</v>
      </c>
      <c r="D9" s="10">
        <v>50</v>
      </c>
      <c r="E9" s="10">
        <v>55</v>
      </c>
      <c r="F9" s="10">
        <v>66</v>
      </c>
      <c r="G9" s="10">
        <v>35</v>
      </c>
      <c r="H9" s="11">
        <v>31</v>
      </c>
      <c r="I9" s="21" t="s">
        <v>14</v>
      </c>
      <c r="J9" s="10" t="s">
        <v>14</v>
      </c>
      <c r="K9" s="10" t="s">
        <v>14</v>
      </c>
      <c r="L9" s="11" t="s">
        <v>14</v>
      </c>
    </row>
    <row r="10" spans="1:14">
      <c r="B10" s="27" t="s">
        <v>16</v>
      </c>
      <c r="C10" s="21">
        <v>32</v>
      </c>
      <c r="D10" s="10">
        <v>70</v>
      </c>
      <c r="E10" s="10">
        <v>60</v>
      </c>
      <c r="F10" s="10">
        <v>72</v>
      </c>
      <c r="G10" s="10">
        <v>36</v>
      </c>
      <c r="H10" s="11">
        <v>21</v>
      </c>
      <c r="I10" s="21">
        <v>22</v>
      </c>
      <c r="J10" s="10">
        <v>68</v>
      </c>
      <c r="K10" s="10">
        <v>75</v>
      </c>
      <c r="L10" s="11">
        <v>15</v>
      </c>
    </row>
    <row r="11" spans="1:14">
      <c r="B11" s="27" t="s">
        <v>17</v>
      </c>
      <c r="C11" s="21">
        <v>26</v>
      </c>
      <c r="D11" s="10">
        <v>100</v>
      </c>
      <c r="E11" s="10">
        <v>46</v>
      </c>
      <c r="F11" s="10">
        <v>69</v>
      </c>
      <c r="G11" s="10">
        <v>44</v>
      </c>
      <c r="H11" s="11">
        <v>26</v>
      </c>
      <c r="I11" s="21">
        <v>32</v>
      </c>
      <c r="J11" s="10">
        <v>52</v>
      </c>
      <c r="K11" s="10">
        <v>50</v>
      </c>
      <c r="L11" s="11">
        <v>23</v>
      </c>
    </row>
    <row r="12" spans="1:14">
      <c r="B12" s="27" t="s">
        <v>18</v>
      </c>
      <c r="C12" s="21">
        <v>31</v>
      </c>
      <c r="D12" s="10">
        <v>58</v>
      </c>
      <c r="E12" s="10">
        <v>54</v>
      </c>
      <c r="F12" s="10">
        <v>73</v>
      </c>
      <c r="G12" s="10">
        <v>32</v>
      </c>
      <c r="H12" s="11">
        <v>32</v>
      </c>
      <c r="I12" s="21">
        <v>26</v>
      </c>
      <c r="J12" s="10">
        <v>74</v>
      </c>
      <c r="K12" s="10">
        <v>65</v>
      </c>
      <c r="L12" s="11">
        <v>29</v>
      </c>
    </row>
    <row r="13" spans="1:14">
      <c r="B13" s="27" t="s">
        <v>19</v>
      </c>
      <c r="C13" s="21">
        <v>22</v>
      </c>
      <c r="D13" s="10">
        <v>36</v>
      </c>
      <c r="E13" s="10">
        <v>33</v>
      </c>
      <c r="F13" s="10">
        <v>41</v>
      </c>
      <c r="G13" s="10">
        <v>36</v>
      </c>
      <c r="H13" s="11">
        <v>26</v>
      </c>
      <c r="I13" s="21">
        <v>28</v>
      </c>
      <c r="J13" s="10">
        <v>30</v>
      </c>
      <c r="K13" s="10">
        <v>52</v>
      </c>
      <c r="L13" s="11">
        <v>22</v>
      </c>
    </row>
    <row r="14" spans="1:14">
      <c r="B14" s="27" t="s">
        <v>20</v>
      </c>
      <c r="C14" s="21">
        <v>17</v>
      </c>
      <c r="D14" s="10">
        <v>97</v>
      </c>
      <c r="E14" s="10">
        <v>90</v>
      </c>
      <c r="F14" s="10">
        <v>75</v>
      </c>
      <c r="G14" s="10">
        <v>7</v>
      </c>
      <c r="H14" s="11">
        <v>21</v>
      </c>
      <c r="I14" s="21">
        <v>19</v>
      </c>
      <c r="J14" s="10">
        <v>56</v>
      </c>
      <c r="K14" s="10">
        <v>64</v>
      </c>
      <c r="L14" s="11">
        <v>19</v>
      </c>
    </row>
    <row r="15" spans="1:14">
      <c r="B15" s="27" t="s">
        <v>21</v>
      </c>
      <c r="C15" s="21"/>
      <c r="D15" s="10"/>
      <c r="E15" s="10"/>
      <c r="F15" s="10"/>
      <c r="G15" s="10"/>
      <c r="H15" s="11"/>
      <c r="I15" s="21">
        <v>53</v>
      </c>
      <c r="J15" s="10">
        <v>63</v>
      </c>
      <c r="K15" s="10">
        <v>76</v>
      </c>
      <c r="L15" s="11">
        <v>30</v>
      </c>
    </row>
    <row r="16" spans="1:14">
      <c r="B16" s="27" t="s">
        <v>22</v>
      </c>
      <c r="C16" s="21">
        <v>24</v>
      </c>
      <c r="D16" s="10">
        <v>78</v>
      </c>
      <c r="E16" s="10">
        <v>74</v>
      </c>
      <c r="F16" s="10">
        <v>76</v>
      </c>
      <c r="G16" s="10">
        <v>38</v>
      </c>
      <c r="H16" s="11">
        <v>31</v>
      </c>
      <c r="I16" s="21">
        <v>51</v>
      </c>
      <c r="J16" s="10">
        <v>65</v>
      </c>
      <c r="K16" s="10">
        <v>82</v>
      </c>
      <c r="L16" s="11">
        <v>48</v>
      </c>
    </row>
    <row r="17" spans="2:12">
      <c r="B17" s="27" t="s">
        <v>23</v>
      </c>
      <c r="C17" s="21">
        <v>34</v>
      </c>
      <c r="D17" s="10">
        <v>59</v>
      </c>
      <c r="E17" s="10">
        <v>61</v>
      </c>
      <c r="F17" s="10">
        <v>63</v>
      </c>
      <c r="G17" s="10">
        <v>48</v>
      </c>
      <c r="H17" s="11">
        <v>24</v>
      </c>
      <c r="I17" s="21">
        <v>40</v>
      </c>
      <c r="J17" s="10">
        <v>67</v>
      </c>
      <c r="K17" s="10">
        <v>70</v>
      </c>
      <c r="L17" s="11">
        <v>21</v>
      </c>
    </row>
    <row r="18" spans="2:12">
      <c r="B18" s="27" t="s">
        <v>24</v>
      </c>
      <c r="C18" s="21">
        <v>40</v>
      </c>
      <c r="D18" s="10">
        <v>53</v>
      </c>
      <c r="E18" s="10">
        <v>57</v>
      </c>
      <c r="F18" s="10">
        <v>61</v>
      </c>
      <c r="G18" s="10">
        <v>42</v>
      </c>
      <c r="H18" s="11">
        <v>58</v>
      </c>
      <c r="I18" s="21">
        <v>51</v>
      </c>
      <c r="J18" s="10">
        <v>30</v>
      </c>
      <c r="K18" s="10">
        <v>39</v>
      </c>
      <c r="L18" s="11">
        <v>61</v>
      </c>
    </row>
    <row r="19" spans="2:12">
      <c r="B19" s="27" t="s">
        <v>25</v>
      </c>
      <c r="C19" s="21">
        <v>44</v>
      </c>
      <c r="D19" s="10">
        <v>73</v>
      </c>
      <c r="E19" s="10">
        <v>53</v>
      </c>
      <c r="F19" s="10">
        <v>52</v>
      </c>
      <c r="G19" s="10">
        <v>55</v>
      </c>
      <c r="H19" s="11">
        <v>29</v>
      </c>
      <c r="I19" s="21">
        <v>60</v>
      </c>
      <c r="J19" s="10">
        <v>45</v>
      </c>
      <c r="K19" s="10">
        <v>60</v>
      </c>
      <c r="L19" s="11">
        <v>35</v>
      </c>
    </row>
    <row r="20" spans="2:12">
      <c r="B20" s="27" t="s">
        <v>26</v>
      </c>
      <c r="C20" s="21">
        <v>28</v>
      </c>
      <c r="D20" s="10">
        <v>74</v>
      </c>
      <c r="E20" s="10">
        <v>63</v>
      </c>
      <c r="F20" s="10">
        <v>46</v>
      </c>
      <c r="G20" s="10">
        <v>49</v>
      </c>
      <c r="H20" s="11">
        <v>31</v>
      </c>
      <c r="I20" s="21"/>
      <c r="J20" s="10"/>
      <c r="K20" s="10"/>
      <c r="L20" s="11"/>
    </row>
    <row r="21" spans="2:12">
      <c r="B21" s="27" t="s">
        <v>27</v>
      </c>
      <c r="C21" s="21">
        <v>18</v>
      </c>
      <c r="D21" s="10">
        <v>48</v>
      </c>
      <c r="E21" s="10">
        <v>36</v>
      </c>
      <c r="F21" s="10">
        <v>43</v>
      </c>
      <c r="G21" s="10">
        <v>20</v>
      </c>
      <c r="H21" s="11">
        <v>22</v>
      </c>
      <c r="I21" s="21">
        <v>10</v>
      </c>
      <c r="J21" s="10">
        <v>43</v>
      </c>
      <c r="K21" s="10">
        <v>54</v>
      </c>
      <c r="L21" s="11">
        <v>7</v>
      </c>
    </row>
    <row r="22" spans="2:12">
      <c r="B22" s="27" t="s">
        <v>28</v>
      </c>
      <c r="C22" s="21">
        <v>19</v>
      </c>
      <c r="D22" s="10">
        <v>61</v>
      </c>
      <c r="E22" s="10">
        <v>45</v>
      </c>
      <c r="F22" s="10">
        <v>68</v>
      </c>
      <c r="G22" s="10">
        <v>20</v>
      </c>
      <c r="H22" s="11">
        <v>16</v>
      </c>
      <c r="I22" s="21">
        <v>16</v>
      </c>
      <c r="J22" s="10">
        <v>61</v>
      </c>
      <c r="K22" s="10">
        <v>56</v>
      </c>
      <c r="L22" s="11">
        <v>15</v>
      </c>
    </row>
    <row r="23" spans="2:12">
      <c r="B23" s="27" t="s">
        <v>29</v>
      </c>
      <c r="C23" s="21">
        <v>30</v>
      </c>
      <c r="D23" s="10">
        <v>30</v>
      </c>
      <c r="E23" s="10">
        <v>40</v>
      </c>
      <c r="F23" s="10">
        <v>56</v>
      </c>
      <c r="G23" s="10">
        <v>53</v>
      </c>
      <c r="H23" s="11">
        <v>37</v>
      </c>
      <c r="I23" s="21">
        <v>32</v>
      </c>
      <c r="J23" s="10">
        <v>48</v>
      </c>
      <c r="K23" s="10">
        <v>59</v>
      </c>
      <c r="L23" s="11">
        <v>27</v>
      </c>
    </row>
    <row r="24" spans="2:12">
      <c r="B24" s="27" t="s">
        <v>30</v>
      </c>
      <c r="C24" s="21">
        <v>25</v>
      </c>
      <c r="D24" s="10">
        <v>44</v>
      </c>
      <c r="E24" s="10">
        <v>62</v>
      </c>
      <c r="F24" s="10">
        <v>69</v>
      </c>
      <c r="G24" s="10">
        <v>25</v>
      </c>
      <c r="H24" s="11">
        <v>19</v>
      </c>
      <c r="I24" s="21">
        <v>26</v>
      </c>
      <c r="J24" s="10">
        <v>20</v>
      </c>
      <c r="K24" s="10">
        <v>50</v>
      </c>
      <c r="L24" s="11">
        <v>16</v>
      </c>
    </row>
    <row r="25" spans="2:12">
      <c r="B25" s="27" t="s">
        <v>31</v>
      </c>
      <c r="C25" s="21">
        <v>29</v>
      </c>
      <c r="D25" s="10">
        <v>50</v>
      </c>
      <c r="E25" s="10">
        <v>53</v>
      </c>
      <c r="F25" s="10">
        <v>66</v>
      </c>
      <c r="G25" s="10">
        <v>42</v>
      </c>
      <c r="H25" s="11">
        <v>35</v>
      </c>
      <c r="I25" s="21"/>
      <c r="J25" s="10"/>
      <c r="K25" s="10"/>
      <c r="L25" s="11"/>
    </row>
    <row r="26" spans="2:12">
      <c r="B26" s="27" t="s">
        <v>32</v>
      </c>
      <c r="C26" s="21">
        <v>23</v>
      </c>
      <c r="D26" s="10">
        <v>51</v>
      </c>
      <c r="E26" s="10">
        <v>44</v>
      </c>
      <c r="F26" s="10">
        <v>84</v>
      </c>
      <c r="G26" s="10">
        <v>13</v>
      </c>
      <c r="H26" s="11">
        <v>27</v>
      </c>
      <c r="I26" s="21">
        <v>27</v>
      </c>
      <c r="J26" s="10">
        <v>27</v>
      </c>
      <c r="K26" s="10">
        <v>63</v>
      </c>
      <c r="L26" s="11">
        <v>28</v>
      </c>
    </row>
    <row r="27" spans="2:12">
      <c r="B27" s="27" t="s">
        <v>33</v>
      </c>
      <c r="C27" s="21">
        <v>25</v>
      </c>
      <c r="D27" s="10">
        <v>62</v>
      </c>
      <c r="E27" s="10">
        <v>49</v>
      </c>
      <c r="F27" s="10">
        <v>66</v>
      </c>
      <c r="G27" s="10">
        <v>44</v>
      </c>
      <c r="H27" s="11">
        <v>28</v>
      </c>
      <c r="I27" s="21" t="s">
        <v>14</v>
      </c>
      <c r="J27" s="10" t="s">
        <v>14</v>
      </c>
      <c r="K27" s="10" t="s">
        <v>14</v>
      </c>
      <c r="L27" s="11" t="s">
        <v>14</v>
      </c>
    </row>
    <row r="28" spans="2:12">
      <c r="B28" s="27" t="s">
        <v>34</v>
      </c>
      <c r="C28" s="21">
        <v>27</v>
      </c>
      <c r="D28" s="10">
        <v>63</v>
      </c>
      <c r="E28" s="10">
        <v>51</v>
      </c>
      <c r="F28" s="10">
        <v>84</v>
      </c>
      <c r="G28" s="10">
        <v>28</v>
      </c>
      <c r="H28" s="11">
        <v>19</v>
      </c>
      <c r="I28" s="21">
        <v>15</v>
      </c>
      <c r="J28" s="10">
        <v>45</v>
      </c>
      <c r="K28" s="10">
        <v>57</v>
      </c>
      <c r="L28" s="11">
        <v>13</v>
      </c>
    </row>
    <row r="29" spans="2:12">
      <c r="B29" s="27" t="s">
        <v>35</v>
      </c>
      <c r="C29" s="21">
        <v>43</v>
      </c>
      <c r="D29" s="10">
        <v>58</v>
      </c>
      <c r="E29" s="10">
        <v>56</v>
      </c>
      <c r="F29" s="10">
        <v>56</v>
      </c>
      <c r="G29" s="10">
        <v>54</v>
      </c>
      <c r="H29" s="11">
        <v>24</v>
      </c>
      <c r="I29" s="21">
        <v>34</v>
      </c>
      <c r="J29" s="10">
        <v>71</v>
      </c>
      <c r="K29" s="10">
        <v>71</v>
      </c>
      <c r="L29" s="11">
        <v>22</v>
      </c>
    </row>
    <row r="30" spans="2:12">
      <c r="B30" s="27" t="s">
        <v>36</v>
      </c>
      <c r="C30" s="21">
        <v>18</v>
      </c>
      <c r="D30" s="10">
        <v>65</v>
      </c>
      <c r="E30" s="10">
        <v>59</v>
      </c>
      <c r="F30" s="10">
        <v>72</v>
      </c>
      <c r="G30" s="10">
        <v>33</v>
      </c>
      <c r="H30" s="11">
        <v>24</v>
      </c>
      <c r="I30" s="21">
        <v>38</v>
      </c>
      <c r="J30" s="10">
        <v>88</v>
      </c>
      <c r="K30" s="10">
        <v>86</v>
      </c>
      <c r="L30" s="11">
        <v>38</v>
      </c>
    </row>
    <row r="31" spans="2:12">
      <c r="B31" s="27" t="s">
        <v>37</v>
      </c>
      <c r="C31" s="21">
        <v>37</v>
      </c>
      <c r="D31" s="10">
        <v>76</v>
      </c>
      <c r="E31" s="10">
        <v>74</v>
      </c>
      <c r="F31" s="10">
        <v>83</v>
      </c>
      <c r="G31" s="10">
        <v>33</v>
      </c>
      <c r="H31" s="11">
        <v>32</v>
      </c>
      <c r="I31" s="21">
        <v>76</v>
      </c>
      <c r="J31" s="10">
        <v>56</v>
      </c>
      <c r="K31" s="10">
        <v>62</v>
      </c>
      <c r="L31" s="11">
        <v>75</v>
      </c>
    </row>
    <row r="32" spans="2:12">
      <c r="B32" s="27" t="s">
        <v>38</v>
      </c>
      <c r="C32" s="21">
        <v>33</v>
      </c>
      <c r="D32" s="10">
        <v>80</v>
      </c>
      <c r="E32" s="10">
        <v>57</v>
      </c>
      <c r="F32" s="10">
        <v>72</v>
      </c>
      <c r="G32" s="10">
        <v>37</v>
      </c>
      <c r="H32" s="11">
        <v>43</v>
      </c>
      <c r="I32" s="21"/>
      <c r="J32" s="10"/>
      <c r="K32" s="10"/>
      <c r="L32" s="11"/>
    </row>
    <row r="33" spans="1:12">
      <c r="B33" s="27" t="s">
        <v>39</v>
      </c>
      <c r="C33" s="21">
        <v>24</v>
      </c>
      <c r="D33" s="10">
        <v>58</v>
      </c>
      <c r="E33" s="10">
        <v>43</v>
      </c>
      <c r="F33" s="10">
        <v>63</v>
      </c>
      <c r="G33" s="10">
        <v>16</v>
      </c>
      <c r="H33" s="11">
        <v>34</v>
      </c>
      <c r="I33" s="21">
        <v>31</v>
      </c>
      <c r="J33" s="10">
        <v>61</v>
      </c>
      <c r="K33" s="10" t="s">
        <v>14</v>
      </c>
      <c r="L33" s="11">
        <v>34</v>
      </c>
    </row>
    <row r="34" spans="1:12">
      <c r="B34" s="27" t="s">
        <v>40</v>
      </c>
      <c r="C34" s="21">
        <v>38</v>
      </c>
      <c r="D34" s="10">
        <v>55</v>
      </c>
      <c r="E34" s="10">
        <v>62</v>
      </c>
      <c r="F34" s="10">
        <v>73</v>
      </c>
      <c r="G34" s="10">
        <v>43</v>
      </c>
      <c r="H34" s="11">
        <v>47</v>
      </c>
      <c r="I34" s="21">
        <v>28</v>
      </c>
      <c r="J34" s="10">
        <v>57</v>
      </c>
      <c r="K34" s="10">
        <v>66</v>
      </c>
      <c r="L34" s="11">
        <v>54</v>
      </c>
    </row>
    <row r="35" spans="1:12">
      <c r="B35" s="27" t="s">
        <v>41</v>
      </c>
      <c r="C35" s="21">
        <v>47</v>
      </c>
      <c r="D35" s="10">
        <v>66</v>
      </c>
      <c r="E35" s="10">
        <v>76</v>
      </c>
      <c r="F35" s="10">
        <v>81</v>
      </c>
      <c r="G35" s="10">
        <v>59</v>
      </c>
      <c r="H35" s="11">
        <v>30</v>
      </c>
      <c r="I35" s="21">
        <v>73</v>
      </c>
      <c r="J35" s="10">
        <v>68</v>
      </c>
      <c r="K35" s="10">
        <v>86</v>
      </c>
      <c r="L35" s="11">
        <v>35</v>
      </c>
    </row>
    <row r="36" spans="1:12" ht="15.75" thickBot="1">
      <c r="B36" s="28" t="s">
        <v>42</v>
      </c>
      <c r="C36" s="22">
        <v>32</v>
      </c>
      <c r="D36" s="13">
        <v>14</v>
      </c>
      <c r="E36" s="13">
        <v>40</v>
      </c>
      <c r="F36" s="13">
        <v>55</v>
      </c>
      <c r="G36" s="13">
        <v>36</v>
      </c>
      <c r="H36" s="14">
        <v>38</v>
      </c>
      <c r="I36" s="22">
        <v>31</v>
      </c>
      <c r="J36" s="13">
        <v>60</v>
      </c>
      <c r="K36" s="13">
        <v>74</v>
      </c>
      <c r="L36" s="14">
        <v>35</v>
      </c>
    </row>
    <row r="37" spans="1:12">
      <c r="B37" s="8" t="s">
        <v>43</v>
      </c>
    </row>
    <row r="42" spans="1:12">
      <c r="A42" s="266" t="s">
        <v>0</v>
      </c>
      <c r="B42" s="266"/>
      <c r="C42" s="266"/>
      <c r="D42" s="266"/>
      <c r="E42" s="266"/>
      <c r="F42" s="266"/>
      <c r="G42" s="266"/>
      <c r="H42" s="266"/>
      <c r="I42" s="266"/>
    </row>
    <row r="45" spans="1:12">
      <c r="B45" t="s">
        <v>320</v>
      </c>
    </row>
  </sheetData>
  <mergeCells count="6">
    <mergeCell ref="B1:N1"/>
    <mergeCell ref="A3:I3"/>
    <mergeCell ref="A42:I42"/>
    <mergeCell ref="I5:L5"/>
    <mergeCell ref="C5:H5"/>
    <mergeCell ref="B5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45"/>
  <sheetViews>
    <sheetView showGridLines="0" workbookViewId="0">
      <selection activeCell="A2" sqref="A2"/>
    </sheetView>
  </sheetViews>
  <sheetFormatPr defaultRowHeight="15"/>
  <cols>
    <col min="2" max="2" width="21.7109375" customWidth="1"/>
  </cols>
  <sheetData>
    <row r="1" spans="1:14" ht="18.75">
      <c r="A1" s="2" t="s">
        <v>352</v>
      </c>
      <c r="B1" s="263" t="s">
        <v>331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4" spans="1:14" ht="15.75" thickBot="1"/>
    <row r="5" spans="1:14" ht="15.75" thickBot="1">
      <c r="B5" s="306"/>
      <c r="C5" s="305">
        <v>2005</v>
      </c>
      <c r="D5" s="303"/>
      <c r="E5" s="303"/>
      <c r="F5" s="303"/>
      <c r="G5" s="304"/>
      <c r="H5" s="302" t="s">
        <v>44</v>
      </c>
      <c r="I5" s="303"/>
      <c r="J5" s="303"/>
      <c r="K5" s="303"/>
      <c r="L5" s="303"/>
      <c r="M5" s="304"/>
    </row>
    <row r="6" spans="1:14" ht="104.25" thickBot="1">
      <c r="B6" s="307"/>
      <c r="C6" s="23" t="s">
        <v>45</v>
      </c>
      <c r="D6" s="24" t="s">
        <v>46</v>
      </c>
      <c r="E6" s="24" t="s">
        <v>47</v>
      </c>
      <c r="F6" s="24" t="s">
        <v>48</v>
      </c>
      <c r="G6" s="25" t="s">
        <v>49</v>
      </c>
      <c r="H6" s="26" t="s">
        <v>46</v>
      </c>
      <c r="I6" s="24" t="s">
        <v>47</v>
      </c>
      <c r="J6" s="24" t="s">
        <v>50</v>
      </c>
      <c r="K6" s="24" t="s">
        <v>49</v>
      </c>
      <c r="L6" s="24" t="s">
        <v>51</v>
      </c>
      <c r="M6" s="25" t="s">
        <v>52</v>
      </c>
    </row>
    <row r="7" spans="1:14">
      <c r="B7" s="32" t="s">
        <v>12</v>
      </c>
      <c r="C7" s="45">
        <v>69</v>
      </c>
      <c r="D7" s="40">
        <v>37</v>
      </c>
      <c r="E7" s="40">
        <v>32</v>
      </c>
      <c r="F7" s="40">
        <v>37</v>
      </c>
      <c r="G7" s="41">
        <v>21</v>
      </c>
      <c r="H7" s="45"/>
      <c r="I7" s="40"/>
      <c r="J7" s="40"/>
      <c r="K7" s="40"/>
      <c r="L7" s="40"/>
      <c r="M7" s="41"/>
    </row>
    <row r="8" spans="1:14">
      <c r="B8" s="27" t="s">
        <v>13</v>
      </c>
      <c r="C8" s="46">
        <v>68</v>
      </c>
      <c r="D8" s="12">
        <v>37</v>
      </c>
      <c r="E8" s="12">
        <v>31</v>
      </c>
      <c r="F8" s="12">
        <v>36</v>
      </c>
      <c r="G8" s="37">
        <v>21</v>
      </c>
      <c r="H8" s="46">
        <v>71</v>
      </c>
      <c r="I8" s="12">
        <v>30</v>
      </c>
      <c r="J8" s="12">
        <v>40</v>
      </c>
      <c r="K8" s="12">
        <v>60</v>
      </c>
      <c r="L8" s="12">
        <v>19</v>
      </c>
      <c r="M8" s="37">
        <v>6</v>
      </c>
    </row>
    <row r="9" spans="1:14">
      <c r="B9" s="27" t="s">
        <v>15</v>
      </c>
      <c r="C9" s="46">
        <v>74</v>
      </c>
      <c r="D9" s="12">
        <v>44</v>
      </c>
      <c r="E9" s="12">
        <v>38</v>
      </c>
      <c r="F9" s="12">
        <v>37</v>
      </c>
      <c r="G9" s="37">
        <v>16</v>
      </c>
      <c r="H9" s="46">
        <v>69</v>
      </c>
      <c r="I9" s="12">
        <v>23</v>
      </c>
      <c r="J9" s="12">
        <v>20</v>
      </c>
      <c r="K9" s="12">
        <v>54</v>
      </c>
      <c r="L9" s="12">
        <v>16</v>
      </c>
      <c r="M9" s="37">
        <v>8</v>
      </c>
    </row>
    <row r="10" spans="1:14">
      <c r="B10" s="27" t="s">
        <v>16</v>
      </c>
      <c r="C10" s="46">
        <v>75</v>
      </c>
      <c r="D10" s="12">
        <v>35</v>
      </c>
      <c r="E10" s="12">
        <v>44</v>
      </c>
      <c r="F10" s="12">
        <v>38</v>
      </c>
      <c r="G10" s="37">
        <v>37</v>
      </c>
      <c r="H10" s="46">
        <v>53</v>
      </c>
      <c r="I10" s="12">
        <v>38</v>
      </c>
      <c r="J10" s="12">
        <v>50</v>
      </c>
      <c r="K10" s="12">
        <v>31</v>
      </c>
      <c r="L10" s="12">
        <v>8</v>
      </c>
      <c r="M10" s="37">
        <v>5</v>
      </c>
    </row>
    <row r="11" spans="1:14">
      <c r="B11" s="27" t="s">
        <v>17</v>
      </c>
      <c r="C11" s="46">
        <v>53</v>
      </c>
      <c r="D11" s="12">
        <v>23</v>
      </c>
      <c r="E11" s="12">
        <v>28</v>
      </c>
      <c r="F11" s="12">
        <v>17</v>
      </c>
      <c r="G11" s="37">
        <v>15</v>
      </c>
      <c r="H11" s="46">
        <v>56</v>
      </c>
      <c r="I11" s="12">
        <v>25</v>
      </c>
      <c r="J11" s="12">
        <v>37</v>
      </c>
      <c r="K11" s="12">
        <v>63</v>
      </c>
      <c r="L11" s="12">
        <v>6</v>
      </c>
      <c r="M11" s="37">
        <v>3</v>
      </c>
    </row>
    <row r="12" spans="1:14">
      <c r="B12" s="27" t="s">
        <v>18</v>
      </c>
      <c r="C12" s="46">
        <v>65</v>
      </c>
      <c r="D12" s="12">
        <v>39</v>
      </c>
      <c r="E12" s="12">
        <v>17</v>
      </c>
      <c r="F12" s="12">
        <v>42</v>
      </c>
      <c r="G12" s="37">
        <v>12</v>
      </c>
      <c r="H12" s="46">
        <v>69</v>
      </c>
      <c r="I12" s="12">
        <v>19</v>
      </c>
      <c r="J12" s="12">
        <v>26</v>
      </c>
      <c r="K12" s="12">
        <v>35</v>
      </c>
      <c r="L12" s="12">
        <v>15</v>
      </c>
      <c r="M12" s="37">
        <v>19</v>
      </c>
    </row>
    <row r="13" spans="1:14">
      <c r="B13" s="27" t="s">
        <v>19</v>
      </c>
      <c r="C13" s="46">
        <v>38</v>
      </c>
      <c r="D13" s="12">
        <v>21</v>
      </c>
      <c r="E13" s="12">
        <v>13</v>
      </c>
      <c r="F13" s="12">
        <v>16</v>
      </c>
      <c r="G13" s="37">
        <v>11</v>
      </c>
      <c r="H13" s="46">
        <v>65</v>
      </c>
      <c r="I13" s="12">
        <v>21</v>
      </c>
      <c r="J13" s="12">
        <v>27</v>
      </c>
      <c r="K13" s="12">
        <v>58</v>
      </c>
      <c r="L13" s="12">
        <v>11</v>
      </c>
      <c r="M13" s="37">
        <v>6</v>
      </c>
    </row>
    <row r="14" spans="1:14">
      <c r="B14" s="27" t="s">
        <v>20</v>
      </c>
      <c r="C14" s="46">
        <v>52</v>
      </c>
      <c r="D14" s="12">
        <v>28</v>
      </c>
      <c r="E14" s="12">
        <v>13</v>
      </c>
      <c r="F14" s="12">
        <v>26</v>
      </c>
      <c r="G14" s="37">
        <v>15</v>
      </c>
      <c r="H14" s="46">
        <v>76</v>
      </c>
      <c r="I14" s="12">
        <v>12</v>
      </c>
      <c r="J14" s="12">
        <v>26</v>
      </c>
      <c r="K14" s="12">
        <v>68</v>
      </c>
      <c r="L14" s="12">
        <v>21</v>
      </c>
      <c r="M14" s="37">
        <v>4</v>
      </c>
    </row>
    <row r="15" spans="1:14">
      <c r="B15" s="27" t="s">
        <v>21</v>
      </c>
      <c r="C15" s="46"/>
      <c r="D15" s="12"/>
      <c r="E15" s="12"/>
      <c r="F15" s="12"/>
      <c r="G15" s="37"/>
      <c r="H15" s="46">
        <v>76</v>
      </c>
      <c r="I15" s="12">
        <v>33</v>
      </c>
      <c r="J15" s="12">
        <v>41</v>
      </c>
      <c r="K15" s="12">
        <v>59</v>
      </c>
      <c r="L15" s="12">
        <v>24</v>
      </c>
      <c r="M15" s="37">
        <v>10</v>
      </c>
    </row>
    <row r="16" spans="1:14">
      <c r="B16" s="27" t="s">
        <v>22</v>
      </c>
      <c r="C16" s="46">
        <v>88</v>
      </c>
      <c r="D16" s="12">
        <v>43</v>
      </c>
      <c r="E16" s="12">
        <v>46</v>
      </c>
      <c r="F16" s="12">
        <v>53</v>
      </c>
      <c r="G16" s="37">
        <v>43</v>
      </c>
      <c r="H16" s="46">
        <v>58</v>
      </c>
      <c r="I16" s="12">
        <v>44</v>
      </c>
      <c r="J16" s="12">
        <v>38</v>
      </c>
      <c r="K16" s="12">
        <v>44</v>
      </c>
      <c r="L16" s="12">
        <v>14</v>
      </c>
      <c r="M16" s="37">
        <v>3</v>
      </c>
    </row>
    <row r="17" spans="2:13">
      <c r="B17" s="27" t="s">
        <v>23</v>
      </c>
      <c r="C17" s="46">
        <v>66</v>
      </c>
      <c r="D17" s="12">
        <v>35</v>
      </c>
      <c r="E17" s="12">
        <v>32</v>
      </c>
      <c r="F17" s="12">
        <v>32</v>
      </c>
      <c r="G17" s="37">
        <v>20</v>
      </c>
      <c r="H17" s="46">
        <v>64</v>
      </c>
      <c r="I17" s="12">
        <v>12</v>
      </c>
      <c r="J17" s="12">
        <v>45</v>
      </c>
      <c r="K17" s="12">
        <v>50</v>
      </c>
      <c r="L17" s="12">
        <v>13</v>
      </c>
      <c r="M17" s="37">
        <v>4</v>
      </c>
    </row>
    <row r="18" spans="2:13">
      <c r="B18" s="27" t="s">
        <v>24</v>
      </c>
      <c r="C18" s="46">
        <v>76</v>
      </c>
      <c r="D18" s="12">
        <v>47</v>
      </c>
      <c r="E18" s="12">
        <v>37</v>
      </c>
      <c r="F18" s="12">
        <v>40</v>
      </c>
      <c r="G18" s="37">
        <v>14</v>
      </c>
      <c r="H18" s="46">
        <v>84</v>
      </c>
      <c r="I18" s="12">
        <v>48</v>
      </c>
      <c r="J18" s="12">
        <v>30</v>
      </c>
      <c r="K18" s="12">
        <v>57</v>
      </c>
      <c r="L18" s="12">
        <v>18</v>
      </c>
      <c r="M18" s="37">
        <v>12</v>
      </c>
    </row>
    <row r="19" spans="2:13">
      <c r="B19" s="27" t="s">
        <v>25</v>
      </c>
      <c r="C19" s="46">
        <v>99</v>
      </c>
      <c r="D19" s="12">
        <v>59</v>
      </c>
      <c r="E19" s="12">
        <v>27</v>
      </c>
      <c r="F19" s="12">
        <v>51</v>
      </c>
      <c r="G19" s="37">
        <v>30</v>
      </c>
      <c r="H19" s="46">
        <v>56</v>
      </c>
      <c r="I19" s="12">
        <v>17</v>
      </c>
      <c r="J19" s="12">
        <v>16</v>
      </c>
      <c r="K19" s="12">
        <v>72</v>
      </c>
      <c r="L19" s="12">
        <v>30</v>
      </c>
      <c r="M19" s="37">
        <v>2</v>
      </c>
    </row>
    <row r="20" spans="2:13">
      <c r="B20" s="27" t="s">
        <v>26</v>
      </c>
      <c r="C20" s="46">
        <v>57</v>
      </c>
      <c r="D20" s="12">
        <v>30</v>
      </c>
      <c r="E20" s="12">
        <v>26</v>
      </c>
      <c r="F20" s="12">
        <v>34</v>
      </c>
      <c r="G20" s="37">
        <v>10</v>
      </c>
      <c r="H20" s="46"/>
      <c r="I20" s="12"/>
      <c r="J20" s="12"/>
      <c r="K20" s="12"/>
      <c r="L20" s="12"/>
      <c r="M20" s="37"/>
    </row>
    <row r="21" spans="2:13">
      <c r="B21" s="27" t="s">
        <v>27</v>
      </c>
      <c r="C21" s="46">
        <v>67</v>
      </c>
      <c r="D21" s="12">
        <v>27</v>
      </c>
      <c r="E21" s="12">
        <v>34</v>
      </c>
      <c r="F21" s="12">
        <v>34</v>
      </c>
      <c r="G21" s="37">
        <v>32</v>
      </c>
      <c r="H21" s="46">
        <v>52</v>
      </c>
      <c r="I21" s="12">
        <v>25</v>
      </c>
      <c r="J21" s="12">
        <v>42</v>
      </c>
      <c r="K21" s="12">
        <v>59</v>
      </c>
      <c r="L21" s="12">
        <v>13</v>
      </c>
      <c r="M21" s="37">
        <v>0</v>
      </c>
    </row>
    <row r="22" spans="2:13">
      <c r="B22" s="27" t="s">
        <v>28</v>
      </c>
      <c r="C22" s="46">
        <v>47</v>
      </c>
      <c r="D22" s="12">
        <v>18</v>
      </c>
      <c r="E22" s="12">
        <v>19</v>
      </c>
      <c r="F22" s="12">
        <v>29</v>
      </c>
      <c r="G22" s="37">
        <v>20</v>
      </c>
      <c r="H22" s="46">
        <v>61</v>
      </c>
      <c r="I22" s="12">
        <v>12</v>
      </c>
      <c r="J22" s="12">
        <v>39</v>
      </c>
      <c r="K22" s="12">
        <v>51</v>
      </c>
      <c r="L22" s="12">
        <v>25</v>
      </c>
      <c r="M22" s="37">
        <v>0</v>
      </c>
    </row>
    <row r="23" spans="2:13">
      <c r="B23" s="27" t="s">
        <v>29</v>
      </c>
      <c r="C23" s="46">
        <v>74</v>
      </c>
      <c r="D23" s="12">
        <v>38</v>
      </c>
      <c r="E23" s="12">
        <v>30</v>
      </c>
      <c r="F23" s="12">
        <v>39</v>
      </c>
      <c r="G23" s="37">
        <v>23</v>
      </c>
      <c r="H23" s="46">
        <v>69</v>
      </c>
      <c r="I23" s="12">
        <v>36</v>
      </c>
      <c r="J23" s="12">
        <v>44</v>
      </c>
      <c r="K23" s="12">
        <v>55</v>
      </c>
      <c r="L23" s="12">
        <v>19</v>
      </c>
      <c r="M23" s="37">
        <v>0</v>
      </c>
    </row>
    <row r="24" spans="2:13">
      <c r="B24" s="27" t="s">
        <v>30</v>
      </c>
      <c r="C24" s="46">
        <v>40</v>
      </c>
      <c r="D24" s="12">
        <v>11</v>
      </c>
      <c r="E24" s="12">
        <v>21</v>
      </c>
      <c r="F24" s="12">
        <v>25</v>
      </c>
      <c r="G24" s="37">
        <v>8</v>
      </c>
      <c r="H24" s="46">
        <v>57</v>
      </c>
      <c r="I24" s="12">
        <v>24</v>
      </c>
      <c r="J24" s="12">
        <v>26</v>
      </c>
      <c r="K24" s="12">
        <v>66</v>
      </c>
      <c r="L24" s="12">
        <v>19</v>
      </c>
      <c r="M24" s="37">
        <v>4</v>
      </c>
    </row>
    <row r="25" spans="2:13">
      <c r="B25" s="27" t="s">
        <v>31</v>
      </c>
      <c r="C25" s="46">
        <v>78</v>
      </c>
      <c r="D25" s="12">
        <v>30</v>
      </c>
      <c r="E25" s="12">
        <v>38</v>
      </c>
      <c r="F25" s="12">
        <v>50</v>
      </c>
      <c r="G25" s="37">
        <v>33</v>
      </c>
      <c r="H25" s="46"/>
      <c r="I25" s="12"/>
      <c r="J25" s="12"/>
      <c r="K25" s="12"/>
      <c r="L25" s="12"/>
      <c r="M25" s="37"/>
    </row>
    <row r="26" spans="2:13">
      <c r="B26" s="27" t="s">
        <v>32</v>
      </c>
      <c r="C26" s="46">
        <v>41</v>
      </c>
      <c r="D26" s="12">
        <v>24</v>
      </c>
      <c r="E26" s="12">
        <v>16</v>
      </c>
      <c r="F26" s="12">
        <v>20</v>
      </c>
      <c r="G26" s="37">
        <v>9</v>
      </c>
      <c r="H26" s="46">
        <v>51</v>
      </c>
      <c r="I26" s="12">
        <v>16</v>
      </c>
      <c r="J26" s="12">
        <v>74</v>
      </c>
      <c r="K26" s="12">
        <v>32</v>
      </c>
      <c r="L26" s="12">
        <v>7</v>
      </c>
      <c r="M26" s="37">
        <v>7</v>
      </c>
    </row>
    <row r="27" spans="2:13">
      <c r="B27" s="27" t="s">
        <v>33</v>
      </c>
      <c r="C27" s="46">
        <v>45</v>
      </c>
      <c r="D27" s="12">
        <v>22</v>
      </c>
      <c r="E27" s="12">
        <v>14</v>
      </c>
      <c r="F27" s="12">
        <v>18</v>
      </c>
      <c r="G27" s="37">
        <v>16</v>
      </c>
      <c r="H27" s="46" t="s">
        <v>14</v>
      </c>
      <c r="I27" s="12" t="s">
        <v>14</v>
      </c>
      <c r="J27" s="12" t="s">
        <v>14</v>
      </c>
      <c r="K27" s="12" t="s">
        <v>14</v>
      </c>
      <c r="L27" s="12" t="s">
        <v>14</v>
      </c>
      <c r="M27" s="37" t="s">
        <v>14</v>
      </c>
    </row>
    <row r="28" spans="2:13">
      <c r="B28" s="27" t="s">
        <v>34</v>
      </c>
      <c r="C28" s="46">
        <v>75</v>
      </c>
      <c r="D28" s="12">
        <v>28</v>
      </c>
      <c r="E28" s="12">
        <v>27</v>
      </c>
      <c r="F28" s="12">
        <v>53</v>
      </c>
      <c r="G28" s="37">
        <v>24</v>
      </c>
      <c r="H28" s="46">
        <v>29</v>
      </c>
      <c r="I28" s="12">
        <v>18</v>
      </c>
      <c r="J28" s="12">
        <v>68</v>
      </c>
      <c r="K28" s="12">
        <v>67</v>
      </c>
      <c r="L28" s="12">
        <v>13</v>
      </c>
      <c r="M28" s="37">
        <v>0</v>
      </c>
    </row>
    <row r="29" spans="2:13">
      <c r="B29" s="27" t="s">
        <v>35</v>
      </c>
      <c r="C29" s="46">
        <v>89</v>
      </c>
      <c r="D29" s="12">
        <v>43</v>
      </c>
      <c r="E29" s="12">
        <v>44</v>
      </c>
      <c r="F29" s="12">
        <v>52</v>
      </c>
      <c r="G29" s="37">
        <v>35</v>
      </c>
      <c r="H29" s="46">
        <v>73</v>
      </c>
      <c r="I29" s="12">
        <v>21</v>
      </c>
      <c r="J29" s="12">
        <v>25</v>
      </c>
      <c r="K29" s="12">
        <v>55</v>
      </c>
      <c r="L29" s="12">
        <v>11</v>
      </c>
      <c r="M29" s="37">
        <v>4</v>
      </c>
    </row>
    <row r="30" spans="2:13">
      <c r="B30" s="27" t="s">
        <v>36</v>
      </c>
      <c r="C30" s="46">
        <v>83</v>
      </c>
      <c r="D30" s="12">
        <v>46</v>
      </c>
      <c r="E30" s="12">
        <v>42</v>
      </c>
      <c r="F30" s="12">
        <v>49</v>
      </c>
      <c r="G30" s="37">
        <v>40</v>
      </c>
      <c r="H30" s="46">
        <v>37</v>
      </c>
      <c r="I30" s="12">
        <v>43</v>
      </c>
      <c r="J30" s="12">
        <v>37</v>
      </c>
      <c r="K30" s="12">
        <v>69</v>
      </c>
      <c r="L30" s="12">
        <v>10</v>
      </c>
      <c r="M30" s="37">
        <v>2</v>
      </c>
    </row>
    <row r="31" spans="2:13">
      <c r="B31" s="27" t="s">
        <v>37</v>
      </c>
      <c r="C31" s="46">
        <v>55</v>
      </c>
      <c r="D31" s="12">
        <v>26</v>
      </c>
      <c r="E31" s="12">
        <v>21</v>
      </c>
      <c r="F31" s="12">
        <v>25</v>
      </c>
      <c r="G31" s="37">
        <v>12</v>
      </c>
      <c r="H31" s="46">
        <v>63</v>
      </c>
      <c r="I31" s="12">
        <v>30</v>
      </c>
      <c r="J31" s="12">
        <v>51</v>
      </c>
      <c r="K31" s="12">
        <v>48</v>
      </c>
      <c r="L31" s="12">
        <v>25</v>
      </c>
      <c r="M31" s="37">
        <v>11</v>
      </c>
    </row>
    <row r="32" spans="2:13">
      <c r="B32" s="27" t="s">
        <v>38</v>
      </c>
      <c r="C32" s="46">
        <v>46</v>
      </c>
      <c r="D32" s="12">
        <v>19</v>
      </c>
      <c r="E32" s="12">
        <v>21</v>
      </c>
      <c r="F32" s="12">
        <v>20</v>
      </c>
      <c r="G32" s="37">
        <v>16</v>
      </c>
      <c r="H32" s="46"/>
      <c r="I32" s="12"/>
      <c r="J32" s="12"/>
      <c r="K32" s="12"/>
      <c r="L32" s="12"/>
      <c r="M32" s="37"/>
    </row>
    <row r="33" spans="1:13">
      <c r="B33" s="27" t="s">
        <v>39</v>
      </c>
      <c r="C33" s="46">
        <v>50</v>
      </c>
      <c r="D33" s="12">
        <v>28</v>
      </c>
      <c r="E33" s="12">
        <v>23</v>
      </c>
      <c r="F33" s="12">
        <v>16</v>
      </c>
      <c r="G33" s="37">
        <v>6</v>
      </c>
      <c r="H33" s="46" t="s">
        <v>14</v>
      </c>
      <c r="I33" s="12" t="s">
        <v>14</v>
      </c>
      <c r="J33" s="12" t="s">
        <v>14</v>
      </c>
      <c r="K33" s="12" t="s">
        <v>14</v>
      </c>
      <c r="L33" s="12" t="s">
        <v>14</v>
      </c>
      <c r="M33" s="37" t="s">
        <v>14</v>
      </c>
    </row>
    <row r="34" spans="1:13">
      <c r="B34" s="27" t="s">
        <v>40</v>
      </c>
      <c r="C34" s="46">
        <v>53</v>
      </c>
      <c r="D34" s="12">
        <v>25</v>
      </c>
      <c r="E34" s="12">
        <v>26</v>
      </c>
      <c r="F34" s="12">
        <v>24</v>
      </c>
      <c r="G34" s="37">
        <v>12</v>
      </c>
      <c r="H34" s="46">
        <v>66</v>
      </c>
      <c r="I34" s="12">
        <v>31</v>
      </c>
      <c r="J34" s="12">
        <v>15</v>
      </c>
      <c r="K34" s="12">
        <v>39</v>
      </c>
      <c r="L34" s="12">
        <v>10</v>
      </c>
      <c r="M34" s="37">
        <v>17</v>
      </c>
    </row>
    <row r="35" spans="1:13">
      <c r="B35" s="27" t="s">
        <v>41</v>
      </c>
      <c r="C35" s="46">
        <v>94</v>
      </c>
      <c r="D35" s="12">
        <v>54</v>
      </c>
      <c r="E35" s="12">
        <v>56</v>
      </c>
      <c r="F35" s="12">
        <v>55</v>
      </c>
      <c r="G35" s="37">
        <v>39</v>
      </c>
      <c r="H35" s="46">
        <v>88</v>
      </c>
      <c r="I35" s="12">
        <v>51</v>
      </c>
      <c r="J35" s="12">
        <v>61</v>
      </c>
      <c r="K35" s="12">
        <v>72</v>
      </c>
      <c r="L35" s="12">
        <v>31</v>
      </c>
      <c r="M35" s="37">
        <v>4</v>
      </c>
    </row>
    <row r="36" spans="1:13" ht="15.75" thickBot="1">
      <c r="B36" s="28" t="s">
        <v>42</v>
      </c>
      <c r="C36" s="47">
        <v>50</v>
      </c>
      <c r="D36" s="38">
        <v>25</v>
      </c>
      <c r="E36" s="38">
        <v>14</v>
      </c>
      <c r="F36" s="38">
        <v>22</v>
      </c>
      <c r="G36" s="39">
        <v>14</v>
      </c>
      <c r="H36" s="47">
        <v>53</v>
      </c>
      <c r="I36" s="38">
        <v>24</v>
      </c>
      <c r="J36" s="38">
        <v>47</v>
      </c>
      <c r="K36" s="38">
        <v>41</v>
      </c>
      <c r="L36" s="38">
        <v>16</v>
      </c>
      <c r="M36" s="39">
        <v>7</v>
      </c>
    </row>
    <row r="37" spans="1:13">
      <c r="B37" s="8" t="s">
        <v>43</v>
      </c>
    </row>
    <row r="42" spans="1:13">
      <c r="A42" s="266" t="s">
        <v>0</v>
      </c>
      <c r="B42" s="266"/>
      <c r="C42" s="266"/>
      <c r="D42" s="266"/>
      <c r="E42" s="266"/>
      <c r="F42" s="266"/>
      <c r="G42" s="266"/>
      <c r="H42" s="266"/>
      <c r="I42" s="266"/>
    </row>
    <row r="45" spans="1:13">
      <c r="B45" t="s">
        <v>321</v>
      </c>
    </row>
  </sheetData>
  <mergeCells count="6">
    <mergeCell ref="B1:N1"/>
    <mergeCell ref="A3:I3"/>
    <mergeCell ref="A42:I42"/>
    <mergeCell ref="H5:M5"/>
    <mergeCell ref="C5:G5"/>
    <mergeCell ref="B5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4"/>
  <sheetViews>
    <sheetView showGridLines="0" workbookViewId="0">
      <selection activeCell="A2" sqref="A2"/>
    </sheetView>
  </sheetViews>
  <sheetFormatPr defaultRowHeight="15"/>
  <sheetData>
    <row r="1" spans="1:14" ht="18.75">
      <c r="A1" s="2" t="s">
        <v>353</v>
      </c>
      <c r="B1" s="263" t="s">
        <v>344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4" spans="1:14">
      <c r="B4" s="72" t="s">
        <v>322</v>
      </c>
      <c r="C4" s="72"/>
      <c r="D4" s="72"/>
      <c r="E4" s="72"/>
      <c r="F4" s="72"/>
    </row>
  </sheetData>
  <mergeCells count="1">
    <mergeCell ref="B1:N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41"/>
  <sheetViews>
    <sheetView showGridLines="0" workbookViewId="0"/>
  </sheetViews>
  <sheetFormatPr defaultRowHeight="15"/>
  <cols>
    <col min="2" max="2" width="34.140625" customWidth="1"/>
    <col min="3" max="7" width="13.5703125" customWidth="1"/>
  </cols>
  <sheetData>
    <row r="1" spans="1:14" ht="18.75">
      <c r="A1" s="2" t="s">
        <v>67</v>
      </c>
      <c r="B1" s="263" t="s">
        <v>332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5" spans="1:14" ht="15.75" thickBot="1">
      <c r="B5">
        <v>2007</v>
      </c>
    </row>
    <row r="6" spans="1:14" ht="77.25" thickBot="1">
      <c r="B6" s="31"/>
      <c r="C6" s="44" t="s">
        <v>59</v>
      </c>
      <c r="D6" s="42" t="s">
        <v>60</v>
      </c>
      <c r="E6" s="42" t="s">
        <v>61</v>
      </c>
      <c r="F6" s="42" t="s">
        <v>62</v>
      </c>
      <c r="G6" s="43" t="s">
        <v>63</v>
      </c>
    </row>
    <row r="7" spans="1:14">
      <c r="B7" s="32" t="s">
        <v>12</v>
      </c>
      <c r="C7" s="45">
        <v>2</v>
      </c>
      <c r="D7" s="40">
        <v>20.399999999999999</v>
      </c>
      <c r="E7" s="40">
        <v>11</v>
      </c>
      <c r="F7" s="40">
        <v>51.1</v>
      </c>
      <c r="G7" s="41">
        <v>13.2</v>
      </c>
    </row>
    <row r="8" spans="1:14">
      <c r="B8" s="27" t="s">
        <v>15</v>
      </c>
      <c r="C8" s="46" t="s">
        <v>14</v>
      </c>
      <c r="D8" s="12">
        <v>24.5</v>
      </c>
      <c r="E8" s="12">
        <v>15.3</v>
      </c>
      <c r="F8" s="12">
        <v>39.200000000000003</v>
      </c>
      <c r="G8" s="37">
        <v>16.399999999999999</v>
      </c>
    </row>
    <row r="9" spans="1:14">
      <c r="B9" s="27" t="s">
        <v>16</v>
      </c>
      <c r="C9" s="46" t="s">
        <v>14</v>
      </c>
      <c r="D9" s="12">
        <v>29.2</v>
      </c>
      <c r="E9" s="12">
        <v>7.2</v>
      </c>
      <c r="F9" s="12">
        <v>58.2</v>
      </c>
      <c r="G9" s="37">
        <v>5.4</v>
      </c>
    </row>
    <row r="10" spans="1:14">
      <c r="B10" s="27" t="s">
        <v>17</v>
      </c>
      <c r="C10" s="46" t="s">
        <v>14</v>
      </c>
      <c r="D10" s="12">
        <v>25.6</v>
      </c>
      <c r="E10" s="12">
        <v>11.3</v>
      </c>
      <c r="F10" s="12">
        <v>49.1</v>
      </c>
      <c r="G10" s="37">
        <v>12.7</v>
      </c>
    </row>
    <row r="11" spans="1:14">
      <c r="B11" s="27" t="s">
        <v>19</v>
      </c>
      <c r="C11" s="46">
        <v>0.4</v>
      </c>
      <c r="D11" s="12" t="s">
        <v>14</v>
      </c>
      <c r="E11" s="12" t="s">
        <v>14</v>
      </c>
      <c r="F11" s="12">
        <v>50.4</v>
      </c>
      <c r="G11" s="37">
        <v>3.8</v>
      </c>
    </row>
    <row r="12" spans="1:14">
      <c r="B12" s="27" t="s">
        <v>20</v>
      </c>
      <c r="C12" s="46" t="s">
        <v>14</v>
      </c>
      <c r="D12" s="12">
        <v>27.4</v>
      </c>
      <c r="E12" s="12">
        <v>14.7</v>
      </c>
      <c r="F12" s="12">
        <v>45.3</v>
      </c>
      <c r="G12" s="37">
        <v>12.5</v>
      </c>
    </row>
    <row r="13" spans="1:14">
      <c r="B13" s="27" t="s">
        <v>22</v>
      </c>
      <c r="C13" s="46">
        <v>2.2000000000000002</v>
      </c>
      <c r="D13" s="12">
        <v>7.8</v>
      </c>
      <c r="E13" s="12">
        <v>5.0999999999999996</v>
      </c>
      <c r="F13" s="12">
        <v>63.4</v>
      </c>
      <c r="G13" s="37">
        <v>16.399999999999999</v>
      </c>
    </row>
    <row r="14" spans="1:14">
      <c r="B14" s="27" t="s">
        <v>23</v>
      </c>
      <c r="C14" s="46">
        <v>0.6</v>
      </c>
      <c r="D14" s="12">
        <v>22.4</v>
      </c>
      <c r="E14" s="12">
        <v>8.3000000000000007</v>
      </c>
      <c r="F14" s="12">
        <v>60</v>
      </c>
      <c r="G14" s="37">
        <v>8.4</v>
      </c>
    </row>
    <row r="15" spans="1:14">
      <c r="B15" s="27" t="s">
        <v>24</v>
      </c>
      <c r="C15" s="46" t="s">
        <v>14</v>
      </c>
      <c r="D15" s="12">
        <v>25.8</v>
      </c>
      <c r="E15" s="12">
        <v>9.3000000000000007</v>
      </c>
      <c r="F15" s="12">
        <v>54.9</v>
      </c>
      <c r="G15" s="37">
        <v>10</v>
      </c>
    </row>
    <row r="16" spans="1:14">
      <c r="B16" s="27" t="s">
        <v>25</v>
      </c>
      <c r="C16" s="46">
        <v>6.7</v>
      </c>
      <c r="D16" s="12">
        <v>16</v>
      </c>
      <c r="E16" s="12">
        <v>6.1</v>
      </c>
      <c r="F16" s="12">
        <v>52</v>
      </c>
      <c r="G16" s="37">
        <v>19.2</v>
      </c>
    </row>
    <row r="17" spans="2:7">
      <c r="B17" s="27" t="s">
        <v>26</v>
      </c>
      <c r="C17" s="46" t="s">
        <v>14</v>
      </c>
      <c r="D17" s="12">
        <v>10.1</v>
      </c>
      <c r="E17" s="12">
        <v>30.5</v>
      </c>
      <c r="F17" s="12">
        <v>26.5</v>
      </c>
      <c r="G17" s="37">
        <v>32.799999999999997</v>
      </c>
    </row>
    <row r="18" spans="2:7">
      <c r="B18" s="27" t="s">
        <v>27</v>
      </c>
      <c r="C18" s="46">
        <v>1.4</v>
      </c>
      <c r="D18" s="12">
        <v>16.100000000000001</v>
      </c>
      <c r="E18" s="12">
        <v>16.399999999999999</v>
      </c>
      <c r="F18" s="12">
        <v>54.1</v>
      </c>
      <c r="G18" s="37">
        <v>12</v>
      </c>
    </row>
    <row r="19" spans="2:7">
      <c r="B19" s="27" t="s">
        <v>28</v>
      </c>
      <c r="C19" s="46" t="s">
        <v>14</v>
      </c>
      <c r="D19" s="12">
        <v>21.7</v>
      </c>
      <c r="E19" s="12">
        <v>12.2</v>
      </c>
      <c r="F19" s="12">
        <v>55.5</v>
      </c>
      <c r="G19" s="37">
        <v>10.6</v>
      </c>
    </row>
    <row r="20" spans="2:7">
      <c r="B20" s="27" t="s">
        <v>30</v>
      </c>
      <c r="C20" s="46" t="s">
        <v>14</v>
      </c>
      <c r="D20" s="12">
        <v>8.3000000000000007</v>
      </c>
      <c r="E20" s="12">
        <v>0.6</v>
      </c>
      <c r="F20" s="12">
        <v>81.8</v>
      </c>
      <c r="G20" s="37">
        <v>9.1999999999999993</v>
      </c>
    </row>
    <row r="21" spans="2:7">
      <c r="B21" s="27" t="s">
        <v>31</v>
      </c>
      <c r="C21" s="46" t="s">
        <v>14</v>
      </c>
      <c r="D21" s="12" t="s">
        <v>14</v>
      </c>
      <c r="E21" s="12" t="s">
        <v>14</v>
      </c>
      <c r="F21" s="12">
        <v>48.1</v>
      </c>
      <c r="G21" s="37">
        <v>18.100000000000001</v>
      </c>
    </row>
    <row r="22" spans="2:7">
      <c r="B22" s="27" t="s">
        <v>32</v>
      </c>
      <c r="C22" s="46">
        <v>14.1</v>
      </c>
      <c r="D22" s="12">
        <v>33</v>
      </c>
      <c r="E22" s="12">
        <v>7.1</v>
      </c>
      <c r="F22" s="12">
        <v>36.1</v>
      </c>
      <c r="G22" s="37">
        <v>9.6</v>
      </c>
    </row>
    <row r="23" spans="2:7">
      <c r="B23" s="27" t="s">
        <v>33</v>
      </c>
      <c r="C23" s="46" t="s">
        <v>14</v>
      </c>
      <c r="D23" s="12">
        <v>23.4</v>
      </c>
      <c r="E23" s="12">
        <v>10.9</v>
      </c>
      <c r="F23" s="12">
        <v>48.9</v>
      </c>
      <c r="G23" s="37">
        <v>8.5</v>
      </c>
    </row>
    <row r="24" spans="2:7">
      <c r="B24" s="27" t="s">
        <v>34</v>
      </c>
      <c r="C24" s="46" t="s">
        <v>14</v>
      </c>
      <c r="D24" s="12">
        <v>9.1</v>
      </c>
      <c r="E24" s="12">
        <v>12.7</v>
      </c>
      <c r="F24" s="12">
        <v>69.2</v>
      </c>
      <c r="G24" s="37">
        <v>9</v>
      </c>
    </row>
    <row r="25" spans="2:7">
      <c r="B25" s="27" t="s">
        <v>35</v>
      </c>
      <c r="C25" s="46" t="s">
        <v>14</v>
      </c>
      <c r="D25" s="12">
        <v>18.7</v>
      </c>
      <c r="E25" s="12">
        <v>7.8</v>
      </c>
      <c r="F25" s="12">
        <v>67</v>
      </c>
      <c r="G25" s="37">
        <v>6.5</v>
      </c>
    </row>
    <row r="26" spans="2:7">
      <c r="B26" s="27" t="s">
        <v>36</v>
      </c>
      <c r="C26" s="46">
        <v>4.5999999999999996</v>
      </c>
      <c r="D26" s="12">
        <v>4.8</v>
      </c>
      <c r="E26" s="12">
        <v>1.4</v>
      </c>
      <c r="F26" s="12">
        <v>74.2</v>
      </c>
      <c r="G26" s="37">
        <v>7.9</v>
      </c>
    </row>
    <row r="27" spans="2:7">
      <c r="B27" s="27" t="s">
        <v>37</v>
      </c>
      <c r="C27" s="46" t="s">
        <v>14</v>
      </c>
      <c r="D27" s="12">
        <v>22.6</v>
      </c>
      <c r="E27" s="12">
        <v>17.899999999999999</v>
      </c>
      <c r="F27" s="12">
        <v>46.4</v>
      </c>
      <c r="G27" s="37">
        <v>13.1</v>
      </c>
    </row>
    <row r="28" spans="2:7">
      <c r="B28" s="27" t="s">
        <v>38</v>
      </c>
      <c r="C28" s="46">
        <v>0</v>
      </c>
      <c r="D28" s="12">
        <v>7</v>
      </c>
      <c r="E28" s="12">
        <v>7.4</v>
      </c>
      <c r="F28" s="12">
        <v>35</v>
      </c>
      <c r="G28" s="37">
        <v>7.4</v>
      </c>
    </row>
    <row r="29" spans="2:7">
      <c r="B29" s="27" t="s">
        <v>39</v>
      </c>
      <c r="C29" s="46" t="s">
        <v>14</v>
      </c>
      <c r="D29" s="12">
        <v>35.1</v>
      </c>
      <c r="E29" s="12">
        <v>19.899999999999999</v>
      </c>
      <c r="F29" s="12">
        <v>33.4</v>
      </c>
      <c r="G29" s="37">
        <v>11.4</v>
      </c>
    </row>
    <row r="30" spans="2:7">
      <c r="B30" s="27" t="s">
        <v>40</v>
      </c>
      <c r="C30" s="46" t="s">
        <v>14</v>
      </c>
      <c r="D30" s="12">
        <v>40.799999999999997</v>
      </c>
      <c r="E30" s="12">
        <v>32.1</v>
      </c>
      <c r="F30" s="12">
        <v>18.399999999999999</v>
      </c>
      <c r="G30" s="37">
        <v>7.7</v>
      </c>
    </row>
    <row r="31" spans="2:7">
      <c r="B31" s="27" t="s">
        <v>41</v>
      </c>
      <c r="C31" s="46" t="s">
        <v>14</v>
      </c>
      <c r="D31" s="12">
        <v>26.2</v>
      </c>
      <c r="E31" s="12">
        <v>23</v>
      </c>
      <c r="F31" s="12">
        <v>25.7</v>
      </c>
      <c r="G31" s="37">
        <v>25</v>
      </c>
    </row>
    <row r="32" spans="2:7">
      <c r="B32" s="27" t="s">
        <v>42</v>
      </c>
      <c r="C32" s="46" t="s">
        <v>14</v>
      </c>
      <c r="D32" s="12">
        <v>28.5</v>
      </c>
      <c r="E32" s="12">
        <v>25.8</v>
      </c>
      <c r="F32" s="12">
        <v>34.799999999999997</v>
      </c>
      <c r="G32" s="37">
        <v>10.6</v>
      </c>
    </row>
    <row r="33" spans="1:10">
      <c r="B33" s="27" t="s">
        <v>64</v>
      </c>
      <c r="C33" s="46">
        <v>1.2</v>
      </c>
      <c r="D33" s="12">
        <v>10</v>
      </c>
      <c r="E33" s="12">
        <v>7.4</v>
      </c>
      <c r="F33" s="12">
        <v>63</v>
      </c>
      <c r="G33" s="37">
        <v>14</v>
      </c>
    </row>
    <row r="34" spans="1:10" ht="15.75" thickBot="1">
      <c r="B34" s="28" t="s">
        <v>65</v>
      </c>
      <c r="C34" s="47">
        <v>0.6</v>
      </c>
      <c r="D34" s="38">
        <v>4.8</v>
      </c>
      <c r="E34" s="38">
        <v>8.6999999999999993</v>
      </c>
      <c r="F34" s="38">
        <v>73.099999999999994</v>
      </c>
      <c r="G34" s="39">
        <v>12.8</v>
      </c>
    </row>
    <row r="35" spans="1:10">
      <c r="B35" s="8" t="s">
        <v>94</v>
      </c>
    </row>
    <row r="38" spans="1:10">
      <c r="A38" s="266" t="s">
        <v>4</v>
      </c>
      <c r="B38" s="266"/>
      <c r="C38" s="266"/>
      <c r="D38" s="266"/>
      <c r="E38" s="266"/>
      <c r="F38" s="266"/>
      <c r="G38" s="266"/>
      <c r="H38" s="266"/>
      <c r="I38" s="266"/>
      <c r="J38" s="1"/>
    </row>
    <row r="41" spans="1:10">
      <c r="B41" t="s">
        <v>323</v>
      </c>
    </row>
  </sheetData>
  <mergeCells count="3">
    <mergeCell ref="B1:N1"/>
    <mergeCell ref="A3:I3"/>
    <mergeCell ref="A38:I3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V98"/>
  <sheetViews>
    <sheetView showGridLines="0" workbookViewId="0"/>
  </sheetViews>
  <sheetFormatPr defaultRowHeight="15"/>
  <cols>
    <col min="2" max="2" width="15.28515625" customWidth="1"/>
    <col min="3" max="11" width="12.5703125" customWidth="1"/>
    <col min="14" max="19" width="9.28515625" bestFit="1" customWidth="1"/>
    <col min="20" max="20" width="11.85546875" bestFit="1" customWidth="1"/>
    <col min="21" max="21" width="9.28515625" bestFit="1" customWidth="1"/>
    <col min="22" max="22" width="11.85546875" bestFit="1" customWidth="1"/>
  </cols>
  <sheetData>
    <row r="1" spans="1:14" ht="18.75">
      <c r="A1" s="2" t="s">
        <v>77</v>
      </c>
      <c r="B1" s="263" t="s">
        <v>333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5" spans="1:14" ht="15.75" thickBot="1">
      <c r="B5" s="152" t="s">
        <v>335</v>
      </c>
      <c r="C5" s="4"/>
      <c r="D5" s="4"/>
      <c r="E5" s="4"/>
      <c r="F5" s="4"/>
      <c r="G5" s="4"/>
      <c r="H5" s="4"/>
      <c r="I5" s="4"/>
      <c r="J5" s="4"/>
      <c r="K5" s="4"/>
    </row>
    <row r="6" spans="1:14" ht="169.5" thickBot="1">
      <c r="B6" s="31"/>
      <c r="C6" s="36" t="s">
        <v>68</v>
      </c>
      <c r="D6" s="33" t="s">
        <v>69</v>
      </c>
      <c r="E6" s="33" t="s">
        <v>70</v>
      </c>
      <c r="F6" s="33" t="s">
        <v>71</v>
      </c>
      <c r="G6" s="33" t="s">
        <v>72</v>
      </c>
      <c r="H6" s="33" t="s">
        <v>73</v>
      </c>
      <c r="I6" s="33" t="s">
        <v>74</v>
      </c>
      <c r="J6" s="33" t="s">
        <v>75</v>
      </c>
      <c r="K6" s="34" t="s">
        <v>76</v>
      </c>
    </row>
    <row r="7" spans="1:14">
      <c r="B7" s="35" t="s">
        <v>12</v>
      </c>
      <c r="C7" s="9">
        <v>13.3</v>
      </c>
      <c r="D7" s="15">
        <v>28.3</v>
      </c>
      <c r="E7" s="15">
        <v>16.3</v>
      </c>
      <c r="F7" s="15">
        <v>35</v>
      </c>
      <c r="G7" s="15">
        <v>36.6</v>
      </c>
      <c r="H7" s="15">
        <v>18.600000000000001</v>
      </c>
      <c r="I7" s="15">
        <v>13.5</v>
      </c>
      <c r="J7" s="15">
        <v>13.4</v>
      </c>
      <c r="K7" s="16">
        <v>24.4</v>
      </c>
    </row>
    <row r="8" spans="1:14">
      <c r="B8" s="27" t="s">
        <v>15</v>
      </c>
      <c r="C8" s="21">
        <v>5.6</v>
      </c>
      <c r="D8" s="10">
        <v>10.5</v>
      </c>
      <c r="E8" s="10">
        <v>8.6</v>
      </c>
      <c r="F8" s="10">
        <v>19.399999999999999</v>
      </c>
      <c r="G8" s="10">
        <v>22.5</v>
      </c>
      <c r="H8" s="10">
        <v>7.7</v>
      </c>
      <c r="I8" s="10">
        <v>2.8</v>
      </c>
      <c r="J8" s="10">
        <v>12.8</v>
      </c>
      <c r="K8" s="11">
        <v>6.2</v>
      </c>
    </row>
    <row r="9" spans="1:14">
      <c r="B9" s="27" t="s">
        <v>16</v>
      </c>
      <c r="C9" s="21">
        <v>16.3</v>
      </c>
      <c r="D9" s="10">
        <v>56.6</v>
      </c>
      <c r="E9" s="10">
        <v>11.6</v>
      </c>
      <c r="F9" s="10">
        <v>24.1</v>
      </c>
      <c r="G9" s="10">
        <v>28.8</v>
      </c>
      <c r="H9" s="10">
        <v>29.7</v>
      </c>
      <c r="I9" s="10">
        <v>6.2</v>
      </c>
      <c r="J9" s="10">
        <v>11.5</v>
      </c>
      <c r="K9" s="11">
        <v>7.7</v>
      </c>
    </row>
    <row r="10" spans="1:14">
      <c r="B10" s="27" t="s">
        <v>17</v>
      </c>
      <c r="C10" s="21">
        <v>7.8</v>
      </c>
      <c r="D10" s="10">
        <v>19.7</v>
      </c>
      <c r="E10" s="10">
        <v>22.5</v>
      </c>
      <c r="F10" s="10">
        <v>36.799999999999997</v>
      </c>
      <c r="G10" s="10">
        <v>38.4</v>
      </c>
      <c r="H10" s="10">
        <v>16.100000000000001</v>
      </c>
      <c r="I10" s="10">
        <v>2</v>
      </c>
      <c r="J10" s="10">
        <v>11.8</v>
      </c>
      <c r="K10" s="11">
        <v>3.6</v>
      </c>
    </row>
    <row r="11" spans="1:14">
      <c r="B11" s="27" t="s">
        <v>19</v>
      </c>
      <c r="C11" s="21">
        <v>20.6</v>
      </c>
      <c r="D11" s="10">
        <v>37.4</v>
      </c>
      <c r="E11" s="10">
        <v>28.1</v>
      </c>
      <c r="F11" s="10">
        <v>31.6</v>
      </c>
      <c r="G11" s="10">
        <v>29.1</v>
      </c>
      <c r="H11" s="10">
        <v>21.3</v>
      </c>
      <c r="I11" s="10">
        <v>9.5</v>
      </c>
      <c r="J11" s="10">
        <v>10.4</v>
      </c>
      <c r="K11" s="11">
        <v>11.4</v>
      </c>
    </row>
    <row r="12" spans="1:14">
      <c r="B12" s="27" t="s">
        <v>20</v>
      </c>
      <c r="C12" s="21">
        <v>2.7</v>
      </c>
      <c r="D12" s="10">
        <v>50.1</v>
      </c>
      <c r="E12" s="10">
        <v>8.4</v>
      </c>
      <c r="F12" s="10">
        <v>30.8</v>
      </c>
      <c r="G12" s="10">
        <v>36.6</v>
      </c>
      <c r="H12" s="10">
        <v>32.5</v>
      </c>
      <c r="I12" s="10">
        <v>8</v>
      </c>
      <c r="J12" s="10">
        <v>17.100000000000001</v>
      </c>
      <c r="K12" s="11">
        <v>40.200000000000003</v>
      </c>
    </row>
    <row r="13" spans="1:14">
      <c r="B13" s="27" t="s">
        <v>22</v>
      </c>
      <c r="C13" s="21">
        <v>7.4</v>
      </c>
      <c r="D13" s="10">
        <v>33.200000000000003</v>
      </c>
      <c r="E13" s="10">
        <v>9.6999999999999993</v>
      </c>
      <c r="F13" s="10">
        <v>42.7</v>
      </c>
      <c r="G13" s="10">
        <v>48</v>
      </c>
      <c r="H13" s="10">
        <v>19.100000000000001</v>
      </c>
      <c r="I13" s="10">
        <v>9.6999999999999993</v>
      </c>
      <c r="J13" s="10">
        <v>10.5</v>
      </c>
      <c r="K13" s="11">
        <v>19.3</v>
      </c>
    </row>
    <row r="14" spans="1:14">
      <c r="B14" s="27" t="s">
        <v>23</v>
      </c>
      <c r="C14" s="21">
        <v>7.5</v>
      </c>
      <c r="D14" s="10">
        <v>13.4</v>
      </c>
      <c r="E14" s="10">
        <v>4.7</v>
      </c>
      <c r="F14" s="10">
        <v>32.6</v>
      </c>
      <c r="G14" s="10">
        <v>41.2</v>
      </c>
      <c r="H14" s="10">
        <v>8.5</v>
      </c>
      <c r="I14" s="10">
        <v>2.7</v>
      </c>
      <c r="J14" s="10">
        <v>5.8</v>
      </c>
      <c r="K14" s="11">
        <v>28</v>
      </c>
    </row>
    <row r="15" spans="1:14">
      <c r="B15" s="27" t="s">
        <v>25</v>
      </c>
      <c r="C15" s="21">
        <v>19.2</v>
      </c>
      <c r="D15" s="10">
        <v>26.2</v>
      </c>
      <c r="E15" s="10">
        <v>15.2</v>
      </c>
      <c r="F15" s="10">
        <v>44.1</v>
      </c>
      <c r="G15" s="10">
        <v>49.5</v>
      </c>
      <c r="H15" s="10">
        <v>16.8</v>
      </c>
      <c r="I15" s="10">
        <v>16.5</v>
      </c>
      <c r="J15" s="10">
        <v>19.7</v>
      </c>
      <c r="K15" s="11">
        <v>12.4</v>
      </c>
    </row>
    <row r="16" spans="1:14">
      <c r="B16" s="27" t="s">
        <v>26</v>
      </c>
      <c r="C16" s="21">
        <v>5.0999999999999996</v>
      </c>
      <c r="D16" s="10">
        <v>16.2</v>
      </c>
      <c r="E16" s="10">
        <v>5.0999999999999996</v>
      </c>
      <c r="F16" s="10">
        <v>41.9</v>
      </c>
      <c r="G16" s="10">
        <v>67.599999999999994</v>
      </c>
      <c r="H16" s="10">
        <v>11.9</v>
      </c>
      <c r="I16" s="10">
        <v>4.8</v>
      </c>
      <c r="J16" s="10">
        <v>9.3000000000000007</v>
      </c>
      <c r="K16" s="11">
        <v>12.3</v>
      </c>
    </row>
    <row r="17" spans="2:11">
      <c r="B17" s="27" t="s">
        <v>27</v>
      </c>
      <c r="C17" s="21">
        <v>11.2</v>
      </c>
      <c r="D17" s="10">
        <v>50.8</v>
      </c>
      <c r="E17" s="10">
        <v>29.7</v>
      </c>
      <c r="F17" s="10">
        <v>36.799999999999997</v>
      </c>
      <c r="G17" s="10">
        <v>40.1</v>
      </c>
      <c r="H17" s="10">
        <v>24.1</v>
      </c>
      <c r="I17" s="10">
        <v>11.9</v>
      </c>
      <c r="J17" s="10">
        <v>11.9</v>
      </c>
      <c r="K17" s="11">
        <v>13.7</v>
      </c>
    </row>
    <row r="18" spans="2:11">
      <c r="B18" s="27" t="s">
        <v>28</v>
      </c>
      <c r="C18" s="21">
        <v>3.2</v>
      </c>
      <c r="D18" s="10">
        <v>45.6</v>
      </c>
      <c r="E18" s="10">
        <v>16.2</v>
      </c>
      <c r="F18" s="10">
        <v>48.4</v>
      </c>
      <c r="G18" s="10">
        <v>34.200000000000003</v>
      </c>
      <c r="H18" s="10">
        <v>19.600000000000001</v>
      </c>
      <c r="I18" s="10">
        <v>4.9000000000000004</v>
      </c>
      <c r="J18" s="10">
        <v>13.2</v>
      </c>
      <c r="K18" s="11">
        <v>13.5</v>
      </c>
    </row>
    <row r="19" spans="2:11">
      <c r="B19" s="27" t="s">
        <v>30</v>
      </c>
      <c r="C19" s="21">
        <v>13.9</v>
      </c>
      <c r="D19" s="10">
        <v>42.3</v>
      </c>
      <c r="E19" s="10">
        <v>39.9</v>
      </c>
      <c r="F19" s="10">
        <v>53.2</v>
      </c>
      <c r="G19" s="10">
        <v>37.4</v>
      </c>
      <c r="H19" s="10">
        <v>32.4</v>
      </c>
      <c r="I19" s="10">
        <v>18.899999999999999</v>
      </c>
      <c r="J19" s="10">
        <v>12.5</v>
      </c>
      <c r="K19" s="11">
        <v>15</v>
      </c>
    </row>
    <row r="20" spans="2:11">
      <c r="B20" s="27" t="s">
        <v>32</v>
      </c>
      <c r="C20" s="21">
        <v>4</v>
      </c>
      <c r="D20" s="10">
        <v>23.9</v>
      </c>
      <c r="E20" s="10">
        <v>19.2</v>
      </c>
      <c r="F20" s="10">
        <v>16.8</v>
      </c>
      <c r="G20" s="10">
        <v>28.6</v>
      </c>
      <c r="H20" s="10">
        <v>12.4</v>
      </c>
      <c r="I20" s="10">
        <v>12.9</v>
      </c>
      <c r="J20" s="10">
        <v>22.8</v>
      </c>
      <c r="K20" s="11">
        <v>21.8</v>
      </c>
    </row>
    <row r="21" spans="2:11">
      <c r="B21" s="27" t="s">
        <v>33</v>
      </c>
      <c r="C21" s="21">
        <v>7.1</v>
      </c>
      <c r="D21" s="10">
        <v>34.200000000000003</v>
      </c>
      <c r="E21" s="10">
        <v>16</v>
      </c>
      <c r="F21" s="10">
        <v>39.299999999999997</v>
      </c>
      <c r="G21" s="10">
        <v>41.4</v>
      </c>
      <c r="H21" s="10">
        <v>22.2</v>
      </c>
      <c r="I21" s="10">
        <v>2.8</v>
      </c>
      <c r="J21" s="10">
        <v>6.2</v>
      </c>
      <c r="K21" s="11">
        <v>16.8</v>
      </c>
    </row>
    <row r="22" spans="2:11">
      <c r="B22" s="27" t="s">
        <v>34</v>
      </c>
      <c r="C22" s="21">
        <v>9.1999999999999993</v>
      </c>
      <c r="D22" s="10">
        <v>61.3</v>
      </c>
      <c r="E22" s="10">
        <v>20.399999999999999</v>
      </c>
      <c r="F22" s="10">
        <v>31.4</v>
      </c>
      <c r="G22" s="10">
        <v>29.2</v>
      </c>
      <c r="H22" s="10">
        <v>31</v>
      </c>
      <c r="I22" s="10">
        <v>17.5</v>
      </c>
      <c r="J22" s="10">
        <v>9.1</v>
      </c>
      <c r="K22" s="11">
        <v>11.5</v>
      </c>
    </row>
    <row r="23" spans="2:11">
      <c r="B23" s="27" t="s">
        <v>35</v>
      </c>
      <c r="C23" s="21">
        <v>11.8</v>
      </c>
      <c r="D23" s="10">
        <v>22.7</v>
      </c>
      <c r="E23" s="10">
        <v>20</v>
      </c>
      <c r="F23" s="10">
        <v>26.5</v>
      </c>
      <c r="G23" s="10">
        <v>34.5</v>
      </c>
      <c r="H23" s="10">
        <v>34.200000000000003</v>
      </c>
      <c r="I23" s="10">
        <v>4.0999999999999996</v>
      </c>
      <c r="J23" s="10">
        <v>6.8</v>
      </c>
      <c r="K23" s="11">
        <v>18.899999999999999</v>
      </c>
    </row>
    <row r="24" spans="2:11">
      <c r="B24" s="27" t="s">
        <v>36</v>
      </c>
      <c r="C24" s="21">
        <v>17.7</v>
      </c>
      <c r="D24" s="10">
        <v>64.099999999999994</v>
      </c>
      <c r="E24" s="10">
        <v>37.299999999999997</v>
      </c>
      <c r="F24" s="10">
        <v>43</v>
      </c>
      <c r="G24" s="10">
        <v>44.4</v>
      </c>
      <c r="H24" s="10">
        <v>26.4</v>
      </c>
      <c r="I24" s="10">
        <v>8.1999999999999993</v>
      </c>
      <c r="J24" s="10">
        <v>10.199999999999999</v>
      </c>
      <c r="K24" s="11">
        <v>3.5</v>
      </c>
    </row>
    <row r="25" spans="2:11">
      <c r="B25" s="27" t="s">
        <v>37</v>
      </c>
      <c r="C25" s="21">
        <v>7.2</v>
      </c>
      <c r="D25" s="10">
        <v>45.9</v>
      </c>
      <c r="E25" s="10">
        <v>21.1</v>
      </c>
      <c r="F25" s="10">
        <v>52.4</v>
      </c>
      <c r="G25" s="10">
        <v>35.6</v>
      </c>
      <c r="H25" s="10">
        <v>28.5</v>
      </c>
      <c r="I25" s="10">
        <v>6.9</v>
      </c>
      <c r="J25" s="10">
        <v>14.6</v>
      </c>
      <c r="K25" s="11">
        <v>8.3000000000000007</v>
      </c>
    </row>
    <row r="26" spans="2:11">
      <c r="B26" s="27" t="s">
        <v>38</v>
      </c>
      <c r="C26" s="21">
        <v>56.8</v>
      </c>
      <c r="D26" s="10">
        <v>40.700000000000003</v>
      </c>
      <c r="E26" s="10">
        <v>26.3</v>
      </c>
      <c r="F26" s="10">
        <v>41.7</v>
      </c>
      <c r="G26" s="10">
        <v>35.5</v>
      </c>
      <c r="H26" s="10">
        <v>31.9</v>
      </c>
      <c r="I26" s="10">
        <v>3.1</v>
      </c>
      <c r="J26" s="10">
        <v>10.8</v>
      </c>
      <c r="K26" s="11">
        <v>3.8</v>
      </c>
    </row>
    <row r="27" spans="2:11">
      <c r="B27" s="27" t="s">
        <v>39</v>
      </c>
      <c r="C27" s="21">
        <v>11.2</v>
      </c>
      <c r="D27" s="10">
        <v>21.5</v>
      </c>
      <c r="E27" s="10">
        <v>23.3</v>
      </c>
      <c r="F27" s="10">
        <v>42.3</v>
      </c>
      <c r="G27" s="10">
        <v>30</v>
      </c>
      <c r="H27" s="10">
        <v>24.7</v>
      </c>
      <c r="I27" s="10">
        <v>6.9</v>
      </c>
      <c r="J27" s="10">
        <v>16.600000000000001</v>
      </c>
      <c r="K27" s="11">
        <v>20.7</v>
      </c>
    </row>
    <row r="28" spans="2:11">
      <c r="B28" s="27" t="s">
        <v>40</v>
      </c>
      <c r="C28" s="21">
        <v>5.6</v>
      </c>
      <c r="D28" s="10">
        <v>31.4</v>
      </c>
      <c r="E28" s="10">
        <v>18.399999999999999</v>
      </c>
      <c r="F28" s="10">
        <v>31.3</v>
      </c>
      <c r="G28" s="10">
        <v>22.2</v>
      </c>
      <c r="H28" s="10">
        <v>21.2</v>
      </c>
      <c r="I28" s="10">
        <v>6.7</v>
      </c>
      <c r="J28" s="10">
        <v>22.9</v>
      </c>
      <c r="K28" s="11">
        <v>19.8</v>
      </c>
    </row>
    <row r="29" spans="2:11">
      <c r="B29" s="27" t="s">
        <v>41</v>
      </c>
      <c r="C29" s="21">
        <v>20.8</v>
      </c>
      <c r="D29" s="10">
        <v>33.799999999999997</v>
      </c>
      <c r="E29" s="10">
        <v>22.6</v>
      </c>
      <c r="F29" s="10">
        <v>43.9</v>
      </c>
      <c r="G29" s="10">
        <v>42.5</v>
      </c>
      <c r="H29" s="10">
        <v>25.9</v>
      </c>
      <c r="I29" s="10">
        <v>24.1</v>
      </c>
      <c r="J29" s="10">
        <v>17</v>
      </c>
      <c r="K29" s="11">
        <v>56.5</v>
      </c>
    </row>
    <row r="30" spans="2:11">
      <c r="B30" s="27" t="s">
        <v>42</v>
      </c>
      <c r="C30" s="21">
        <v>4.2</v>
      </c>
      <c r="D30" s="10">
        <v>17.3</v>
      </c>
      <c r="E30" s="10">
        <v>20.8</v>
      </c>
      <c r="F30" s="10">
        <v>31.7</v>
      </c>
      <c r="G30" s="10">
        <v>25.4</v>
      </c>
      <c r="H30" s="10">
        <v>13.3</v>
      </c>
      <c r="I30" s="10">
        <v>9</v>
      </c>
      <c r="J30" s="10">
        <v>19.2</v>
      </c>
      <c r="K30" s="11">
        <v>15.4</v>
      </c>
    </row>
    <row r="31" spans="2:11">
      <c r="B31" s="27" t="s">
        <v>64</v>
      </c>
      <c r="C31" s="21">
        <v>18.399999999999999</v>
      </c>
      <c r="D31" s="10">
        <v>60.6</v>
      </c>
      <c r="E31" s="10">
        <v>21</v>
      </c>
      <c r="F31" s="10">
        <v>35</v>
      </c>
      <c r="G31" s="10">
        <v>55.5</v>
      </c>
      <c r="H31" s="10">
        <v>32.1</v>
      </c>
      <c r="I31" s="10">
        <v>5.2</v>
      </c>
      <c r="J31" s="10">
        <v>13.4</v>
      </c>
      <c r="K31" s="11">
        <v>25.3</v>
      </c>
    </row>
    <row r="32" spans="2:11" ht="15.75" thickBot="1">
      <c r="B32" s="28" t="s">
        <v>65</v>
      </c>
      <c r="C32" s="22">
        <v>47.5</v>
      </c>
      <c r="D32" s="13">
        <v>42.9</v>
      </c>
      <c r="E32" s="13">
        <v>9</v>
      </c>
      <c r="F32" s="13">
        <v>20.100000000000001</v>
      </c>
      <c r="G32" s="13">
        <v>57.9</v>
      </c>
      <c r="H32" s="13">
        <v>28.8</v>
      </c>
      <c r="I32" s="13">
        <v>3.8</v>
      </c>
      <c r="J32" s="13">
        <v>14.8</v>
      </c>
      <c r="K32" s="14">
        <v>11.2</v>
      </c>
    </row>
    <row r="33" spans="2:22">
      <c r="B33" s="8" t="s">
        <v>94</v>
      </c>
    </row>
    <row r="35" spans="2:22" ht="15.75" thickBot="1">
      <c r="B35" s="153" t="s">
        <v>336</v>
      </c>
      <c r="M35" t="s">
        <v>337</v>
      </c>
    </row>
    <row r="36" spans="2:22" ht="212.25" customHeight="1" thickBot="1">
      <c r="B36" s="128"/>
      <c r="C36" s="129" t="s">
        <v>68</v>
      </c>
      <c r="D36" s="130" t="s">
        <v>69</v>
      </c>
      <c r="E36" s="130" t="s">
        <v>70</v>
      </c>
      <c r="F36" s="130" t="s">
        <v>71</v>
      </c>
      <c r="G36" s="130" t="s">
        <v>72</v>
      </c>
      <c r="H36" s="130" t="s">
        <v>73</v>
      </c>
      <c r="I36" s="130" t="s">
        <v>74</v>
      </c>
      <c r="J36" s="130" t="s">
        <v>75</v>
      </c>
      <c r="K36" s="131" t="s">
        <v>76</v>
      </c>
      <c r="M36" s="128"/>
      <c r="N36" s="129" t="s">
        <v>68</v>
      </c>
      <c r="O36" s="130" t="s">
        <v>69</v>
      </c>
      <c r="P36" s="130" t="s">
        <v>70</v>
      </c>
      <c r="Q36" s="130" t="s">
        <v>71</v>
      </c>
      <c r="R36" s="130" t="s">
        <v>72</v>
      </c>
      <c r="S36" s="130" t="s">
        <v>73</v>
      </c>
      <c r="T36" s="130" t="s">
        <v>74</v>
      </c>
      <c r="U36" s="130" t="s">
        <v>75</v>
      </c>
      <c r="V36" s="131" t="s">
        <v>76</v>
      </c>
    </row>
    <row r="37" spans="2:22">
      <c r="B37" s="132" t="s">
        <v>12</v>
      </c>
      <c r="C37" s="133">
        <v>14.2</v>
      </c>
      <c r="D37" s="134">
        <v>21.3</v>
      </c>
      <c r="E37" s="134">
        <v>11.6</v>
      </c>
      <c r="F37" s="134">
        <v>24.1</v>
      </c>
      <c r="G37" s="134">
        <v>28.6</v>
      </c>
      <c r="H37" s="134">
        <v>17.399999999999999</v>
      </c>
      <c r="I37" s="134">
        <v>14.9</v>
      </c>
      <c r="J37" s="134">
        <v>29.4</v>
      </c>
      <c r="K37" s="135">
        <v>31.9</v>
      </c>
      <c r="M37" s="132" t="s">
        <v>12</v>
      </c>
      <c r="N37" s="154">
        <f>C37/C7*100</f>
        <v>106.76691729323306</v>
      </c>
      <c r="O37" s="134">
        <f t="shared" ref="O37:V37" si="0">D37/D7*100</f>
        <v>75.265017667844518</v>
      </c>
      <c r="P37" s="134">
        <f t="shared" si="0"/>
        <v>71.165644171779135</v>
      </c>
      <c r="Q37" s="134">
        <f t="shared" si="0"/>
        <v>68.857142857142861</v>
      </c>
      <c r="R37" s="134">
        <f t="shared" si="0"/>
        <v>78.142076502732237</v>
      </c>
      <c r="S37" s="134">
        <f t="shared" si="0"/>
        <v>93.548387096774178</v>
      </c>
      <c r="T37" s="134">
        <f t="shared" si="0"/>
        <v>110.37037037037037</v>
      </c>
      <c r="U37" s="134">
        <f t="shared" si="0"/>
        <v>219.40298507462686</v>
      </c>
      <c r="V37" s="135">
        <f t="shared" si="0"/>
        <v>130.73770491803279</v>
      </c>
    </row>
    <row r="38" spans="2:22">
      <c r="B38" s="136" t="s">
        <v>15</v>
      </c>
      <c r="C38" s="137">
        <v>5.3</v>
      </c>
      <c r="D38" s="138">
        <v>6.5</v>
      </c>
      <c r="E38" s="138">
        <v>3.4</v>
      </c>
      <c r="F38" s="138">
        <v>3.8</v>
      </c>
      <c r="G38" s="138">
        <v>8.1999999999999993</v>
      </c>
      <c r="H38" s="138">
        <v>5.5</v>
      </c>
      <c r="I38" s="138">
        <v>1.6</v>
      </c>
      <c r="J38" s="138">
        <v>36.4</v>
      </c>
      <c r="K38" s="139">
        <v>6.5</v>
      </c>
      <c r="M38" s="136" t="s">
        <v>15</v>
      </c>
      <c r="N38" s="137">
        <f t="shared" ref="N38:V38" si="1">C38/C8*100</f>
        <v>94.642857142857153</v>
      </c>
      <c r="O38" s="138">
        <f t="shared" si="1"/>
        <v>61.904761904761905</v>
      </c>
      <c r="P38" s="138">
        <f t="shared" si="1"/>
        <v>39.534883720930232</v>
      </c>
      <c r="Q38" s="138">
        <f t="shared" si="1"/>
        <v>19.587628865979383</v>
      </c>
      <c r="R38" s="138">
        <f t="shared" si="1"/>
        <v>36.444444444444443</v>
      </c>
      <c r="S38" s="138">
        <f t="shared" si="1"/>
        <v>71.428571428571431</v>
      </c>
      <c r="T38" s="138">
        <f t="shared" si="1"/>
        <v>57.142857142857153</v>
      </c>
      <c r="U38" s="138">
        <f t="shared" si="1"/>
        <v>284.37499999999994</v>
      </c>
      <c r="V38" s="139">
        <f t="shared" si="1"/>
        <v>104.83870967741935</v>
      </c>
    </row>
    <row r="39" spans="2:22">
      <c r="B39" s="136" t="s">
        <v>16</v>
      </c>
      <c r="C39" s="137">
        <v>30.9</v>
      </c>
      <c r="D39" s="138">
        <v>51.1</v>
      </c>
      <c r="E39" s="138">
        <v>15.6</v>
      </c>
      <c r="F39" s="138">
        <v>14.6</v>
      </c>
      <c r="G39" s="138">
        <v>19.100000000000001</v>
      </c>
      <c r="H39" s="138">
        <v>31.4</v>
      </c>
      <c r="I39" s="140">
        <v>6</v>
      </c>
      <c r="J39" s="138">
        <v>40.6</v>
      </c>
      <c r="K39" s="141" t="s">
        <v>14</v>
      </c>
      <c r="M39" s="136" t="s">
        <v>16</v>
      </c>
      <c r="N39" s="137">
        <f t="shared" ref="N39:V39" si="2">C39/C9*100</f>
        <v>189.57055214723925</v>
      </c>
      <c r="O39" s="138">
        <f t="shared" si="2"/>
        <v>90.282685512367493</v>
      </c>
      <c r="P39" s="138">
        <f t="shared" si="2"/>
        <v>134.48275862068965</v>
      </c>
      <c r="Q39" s="138">
        <f t="shared" si="2"/>
        <v>60.580912863070537</v>
      </c>
      <c r="R39" s="138">
        <f t="shared" si="2"/>
        <v>66.319444444444457</v>
      </c>
      <c r="S39" s="138">
        <f t="shared" si="2"/>
        <v>105.72390572390573</v>
      </c>
      <c r="T39" s="140">
        <f t="shared" si="2"/>
        <v>96.774193548387089</v>
      </c>
      <c r="U39" s="138">
        <f t="shared" si="2"/>
        <v>353.04347826086956</v>
      </c>
      <c r="V39" s="141" t="e">
        <f t="shared" si="2"/>
        <v>#VALUE!</v>
      </c>
    </row>
    <row r="40" spans="2:22">
      <c r="B40" s="136" t="s">
        <v>17</v>
      </c>
      <c r="C40" s="142">
        <v>9</v>
      </c>
      <c r="D40" s="143">
        <v>22.6</v>
      </c>
      <c r="E40" s="143">
        <v>13.4</v>
      </c>
      <c r="F40" s="143">
        <v>27.2</v>
      </c>
      <c r="G40" s="143">
        <v>24.5</v>
      </c>
      <c r="H40" s="143">
        <v>18.399999999999999</v>
      </c>
      <c r="I40" s="143">
        <v>2.5</v>
      </c>
      <c r="J40" s="143">
        <v>31.2</v>
      </c>
      <c r="K40" s="144">
        <v>5.7</v>
      </c>
      <c r="M40" s="136" t="s">
        <v>17</v>
      </c>
      <c r="N40" s="142">
        <f t="shared" ref="N40:V40" si="3">C40/C10*100</f>
        <v>115.3846153846154</v>
      </c>
      <c r="O40" s="143">
        <f t="shared" si="3"/>
        <v>114.72081218274113</v>
      </c>
      <c r="P40" s="143">
        <f t="shared" si="3"/>
        <v>59.555555555555564</v>
      </c>
      <c r="Q40" s="143">
        <f t="shared" si="3"/>
        <v>73.913043478260875</v>
      </c>
      <c r="R40" s="143">
        <f t="shared" si="3"/>
        <v>63.802083333333336</v>
      </c>
      <c r="S40" s="143">
        <f t="shared" si="3"/>
        <v>114.28571428571426</v>
      </c>
      <c r="T40" s="143">
        <f t="shared" si="3"/>
        <v>125</v>
      </c>
      <c r="U40" s="143">
        <f t="shared" si="3"/>
        <v>264.40677966101691</v>
      </c>
      <c r="V40" s="144">
        <f t="shared" si="3"/>
        <v>158.33333333333331</v>
      </c>
    </row>
    <row r="41" spans="2:22">
      <c r="B41" s="136" t="s">
        <v>19</v>
      </c>
      <c r="C41" s="137">
        <v>12.8</v>
      </c>
      <c r="D41" s="140">
        <v>14</v>
      </c>
      <c r="E41" s="138">
        <v>20.8</v>
      </c>
      <c r="F41" s="140">
        <v>14</v>
      </c>
      <c r="G41" s="138">
        <v>8.8000000000000007</v>
      </c>
      <c r="H41" s="138">
        <v>9.3000000000000007</v>
      </c>
      <c r="I41" s="138">
        <v>2.9</v>
      </c>
      <c r="J41" s="138">
        <v>7.8</v>
      </c>
      <c r="K41" s="139">
        <v>19.2</v>
      </c>
      <c r="M41" s="136" t="s">
        <v>19</v>
      </c>
      <c r="N41" s="137">
        <f t="shared" ref="N41:V41" si="4">C41/C11*100</f>
        <v>62.135922330097081</v>
      </c>
      <c r="O41" s="140">
        <f t="shared" si="4"/>
        <v>37.433155080213901</v>
      </c>
      <c r="P41" s="138">
        <f t="shared" si="4"/>
        <v>74.021352313167256</v>
      </c>
      <c r="Q41" s="140">
        <f t="shared" si="4"/>
        <v>44.303797468354425</v>
      </c>
      <c r="R41" s="138">
        <f t="shared" si="4"/>
        <v>30.240549828178697</v>
      </c>
      <c r="S41" s="138">
        <f t="shared" si="4"/>
        <v>43.661971830985919</v>
      </c>
      <c r="T41" s="138">
        <f t="shared" si="4"/>
        <v>30.526315789473685</v>
      </c>
      <c r="U41" s="138">
        <f t="shared" si="4"/>
        <v>75</v>
      </c>
      <c r="V41" s="139">
        <f t="shared" si="4"/>
        <v>168.42105263157893</v>
      </c>
    </row>
    <row r="42" spans="2:22">
      <c r="B42" s="136" t="s">
        <v>20</v>
      </c>
      <c r="C42" s="137">
        <v>1.3</v>
      </c>
      <c r="D42" s="138">
        <v>53.1</v>
      </c>
      <c r="E42" s="138">
        <v>7.4</v>
      </c>
      <c r="F42" s="138">
        <v>19.7</v>
      </c>
      <c r="G42" s="138">
        <v>12.4</v>
      </c>
      <c r="H42" s="138">
        <v>41.1</v>
      </c>
      <c r="I42" s="138">
        <v>11.6</v>
      </c>
      <c r="J42" s="138">
        <v>35.700000000000003</v>
      </c>
      <c r="K42" s="139">
        <v>49.5</v>
      </c>
      <c r="M42" s="136" t="s">
        <v>20</v>
      </c>
      <c r="N42" s="137">
        <f t="shared" ref="N42:V42" si="5">C42/C12*100</f>
        <v>48.148148148148145</v>
      </c>
      <c r="O42" s="138">
        <f t="shared" si="5"/>
        <v>105.98802395209582</v>
      </c>
      <c r="P42" s="138">
        <f t="shared" si="5"/>
        <v>88.095238095238088</v>
      </c>
      <c r="Q42" s="138">
        <f t="shared" si="5"/>
        <v>63.961038961038952</v>
      </c>
      <c r="R42" s="138">
        <f t="shared" si="5"/>
        <v>33.879781420765028</v>
      </c>
      <c r="S42" s="138">
        <f t="shared" si="5"/>
        <v>126.46153846153847</v>
      </c>
      <c r="T42" s="138">
        <f t="shared" si="5"/>
        <v>145</v>
      </c>
      <c r="U42" s="138">
        <f t="shared" si="5"/>
        <v>208.7719298245614</v>
      </c>
      <c r="V42" s="139">
        <f t="shared" si="5"/>
        <v>123.13432835820895</v>
      </c>
    </row>
    <row r="43" spans="2:22">
      <c r="B43" s="136" t="s">
        <v>22</v>
      </c>
      <c r="C43" s="137">
        <v>17.5</v>
      </c>
      <c r="D43" s="138">
        <v>28.7</v>
      </c>
      <c r="E43" s="138">
        <v>4.4000000000000004</v>
      </c>
      <c r="F43" s="138">
        <v>27.7</v>
      </c>
      <c r="G43" s="138">
        <v>52.1</v>
      </c>
      <c r="H43" s="138">
        <v>14.7</v>
      </c>
      <c r="I43" s="138">
        <v>19.5</v>
      </c>
      <c r="J43" s="138">
        <v>48.5</v>
      </c>
      <c r="K43" s="139">
        <v>15.3</v>
      </c>
      <c r="M43" s="136" t="s">
        <v>22</v>
      </c>
      <c r="N43" s="137">
        <f t="shared" ref="N43:V43" si="6">C43/C13*100</f>
        <v>236.48648648648648</v>
      </c>
      <c r="O43" s="138">
        <f t="shared" si="6"/>
        <v>86.44578313253011</v>
      </c>
      <c r="P43" s="138">
        <f t="shared" si="6"/>
        <v>45.360824742268044</v>
      </c>
      <c r="Q43" s="138">
        <f t="shared" si="6"/>
        <v>64.871194379391099</v>
      </c>
      <c r="R43" s="138">
        <f t="shared" si="6"/>
        <v>108.54166666666667</v>
      </c>
      <c r="S43" s="138">
        <f t="shared" si="6"/>
        <v>76.963350785340296</v>
      </c>
      <c r="T43" s="138">
        <f t="shared" si="6"/>
        <v>201.03092783505156</v>
      </c>
      <c r="U43" s="138">
        <f t="shared" si="6"/>
        <v>461.90476190476187</v>
      </c>
      <c r="V43" s="139">
        <f t="shared" si="6"/>
        <v>79.274611398963728</v>
      </c>
    </row>
    <row r="44" spans="2:22">
      <c r="B44" s="136" t="s">
        <v>23</v>
      </c>
      <c r="C44" s="137">
        <v>6.6</v>
      </c>
      <c r="D44" s="138">
        <v>6.8</v>
      </c>
      <c r="E44" s="138">
        <v>0</v>
      </c>
      <c r="F44" s="138">
        <v>15.1</v>
      </c>
      <c r="G44" s="138">
        <v>40.4</v>
      </c>
      <c r="H44" s="138">
        <v>11.3</v>
      </c>
      <c r="I44" s="138">
        <v>3.5</v>
      </c>
      <c r="J44" s="140">
        <v>20</v>
      </c>
      <c r="K44" s="139">
        <v>27.6</v>
      </c>
      <c r="M44" s="136" t="s">
        <v>23</v>
      </c>
      <c r="N44" s="137">
        <f t="shared" ref="N44:V44" si="7">C44/C14*100</f>
        <v>88</v>
      </c>
      <c r="O44" s="138">
        <f t="shared" si="7"/>
        <v>50.746268656716417</v>
      </c>
      <c r="P44" s="138">
        <f t="shared" si="7"/>
        <v>0</v>
      </c>
      <c r="Q44" s="138">
        <f t="shared" si="7"/>
        <v>46.319018404907972</v>
      </c>
      <c r="R44" s="138">
        <f t="shared" si="7"/>
        <v>98.058252427184456</v>
      </c>
      <c r="S44" s="138">
        <f t="shared" si="7"/>
        <v>132.94117647058826</v>
      </c>
      <c r="T44" s="138">
        <f t="shared" si="7"/>
        <v>129.62962962962962</v>
      </c>
      <c r="U44" s="140">
        <f t="shared" si="7"/>
        <v>344.82758620689657</v>
      </c>
      <c r="V44" s="139">
        <f t="shared" si="7"/>
        <v>98.571428571428584</v>
      </c>
    </row>
    <row r="45" spans="2:22">
      <c r="B45" s="136" t="s">
        <v>25</v>
      </c>
      <c r="C45" s="137">
        <v>22.9</v>
      </c>
      <c r="D45" s="138">
        <v>21.2</v>
      </c>
      <c r="E45" s="140">
        <v>11</v>
      </c>
      <c r="F45" s="138">
        <v>27.7</v>
      </c>
      <c r="G45" s="138">
        <v>42.7</v>
      </c>
      <c r="H45" s="138">
        <v>16.3</v>
      </c>
      <c r="I45" s="138">
        <v>19.7</v>
      </c>
      <c r="J45" s="138">
        <v>45.6</v>
      </c>
      <c r="K45" s="139">
        <v>13.3</v>
      </c>
      <c r="M45" s="136" t="s">
        <v>25</v>
      </c>
      <c r="N45" s="137">
        <f t="shared" ref="N45:V45" si="8">C45/C15*100</f>
        <v>119.27083333333333</v>
      </c>
      <c r="O45" s="138">
        <f t="shared" si="8"/>
        <v>80.916030534351151</v>
      </c>
      <c r="P45" s="140">
        <f t="shared" si="8"/>
        <v>72.368421052631575</v>
      </c>
      <c r="Q45" s="138">
        <f t="shared" si="8"/>
        <v>62.811791383219948</v>
      </c>
      <c r="R45" s="138">
        <f t="shared" si="8"/>
        <v>86.26262626262627</v>
      </c>
      <c r="S45" s="138">
        <f t="shared" si="8"/>
        <v>97.023809523809518</v>
      </c>
      <c r="T45" s="138">
        <f t="shared" si="8"/>
        <v>119.39393939393939</v>
      </c>
      <c r="U45" s="138">
        <f t="shared" si="8"/>
        <v>231.47208121827413</v>
      </c>
      <c r="V45" s="139">
        <f t="shared" si="8"/>
        <v>107.25806451612902</v>
      </c>
    </row>
    <row r="46" spans="2:22">
      <c r="B46" s="136" t="s">
        <v>26</v>
      </c>
      <c r="C46" s="137">
        <v>6.7</v>
      </c>
      <c r="D46" s="138">
        <v>9.1999999999999993</v>
      </c>
      <c r="E46" s="138">
        <v>3.1</v>
      </c>
      <c r="F46" s="138">
        <v>24.7</v>
      </c>
      <c r="G46" s="138">
        <v>65.2</v>
      </c>
      <c r="H46" s="138">
        <v>12.6</v>
      </c>
      <c r="I46" s="138">
        <v>7.7</v>
      </c>
      <c r="J46" s="140">
        <v>22</v>
      </c>
      <c r="K46" s="145">
        <v>16</v>
      </c>
      <c r="M46" s="136" t="s">
        <v>26</v>
      </c>
      <c r="N46" s="137">
        <f t="shared" ref="N46:V46" si="9">C46/C16*100</f>
        <v>131.37254901960787</v>
      </c>
      <c r="O46" s="138">
        <f t="shared" si="9"/>
        <v>56.79012345679012</v>
      </c>
      <c r="P46" s="138">
        <f t="shared" si="9"/>
        <v>60.7843137254902</v>
      </c>
      <c r="Q46" s="138">
        <f t="shared" si="9"/>
        <v>58.949880668257762</v>
      </c>
      <c r="R46" s="138">
        <f t="shared" si="9"/>
        <v>96.449704142011853</v>
      </c>
      <c r="S46" s="138">
        <f t="shared" si="9"/>
        <v>105.88235294117648</v>
      </c>
      <c r="T46" s="138">
        <f t="shared" si="9"/>
        <v>160.41666666666669</v>
      </c>
      <c r="U46" s="140">
        <f t="shared" si="9"/>
        <v>236.55913978494621</v>
      </c>
      <c r="V46" s="145">
        <f t="shared" si="9"/>
        <v>130.08130081300811</v>
      </c>
    </row>
    <row r="47" spans="2:22">
      <c r="B47" s="136" t="s">
        <v>27</v>
      </c>
      <c r="C47" s="137">
        <v>6.6</v>
      </c>
      <c r="D47" s="138">
        <v>51.2</v>
      </c>
      <c r="E47" s="138">
        <v>22.5</v>
      </c>
      <c r="F47" s="138">
        <v>13.2</v>
      </c>
      <c r="G47" s="138">
        <v>25.3</v>
      </c>
      <c r="H47" s="138">
        <v>12.7</v>
      </c>
      <c r="I47" s="138">
        <v>7.2</v>
      </c>
      <c r="J47" s="138">
        <v>40.700000000000003</v>
      </c>
      <c r="K47" s="139">
        <v>26.6</v>
      </c>
      <c r="M47" s="136" t="s">
        <v>27</v>
      </c>
      <c r="N47" s="137">
        <f t="shared" ref="N47:V47" si="10">C47/C17*100</f>
        <v>58.928571428571431</v>
      </c>
      <c r="O47" s="138">
        <f t="shared" si="10"/>
        <v>100.78740157480317</v>
      </c>
      <c r="P47" s="138">
        <f t="shared" si="10"/>
        <v>75.757575757575751</v>
      </c>
      <c r="Q47" s="138">
        <f t="shared" si="10"/>
        <v>35.869565217391305</v>
      </c>
      <c r="R47" s="138">
        <f t="shared" si="10"/>
        <v>63.092269326683294</v>
      </c>
      <c r="S47" s="138">
        <f t="shared" si="10"/>
        <v>52.697095435684638</v>
      </c>
      <c r="T47" s="138">
        <f t="shared" si="10"/>
        <v>60.504201680672267</v>
      </c>
      <c r="U47" s="138">
        <f t="shared" si="10"/>
        <v>342.01680672268913</v>
      </c>
      <c r="V47" s="139">
        <f t="shared" si="10"/>
        <v>194.16058394160586</v>
      </c>
    </row>
    <row r="48" spans="2:22">
      <c r="B48" s="136" t="s">
        <v>28</v>
      </c>
      <c r="C48" s="146">
        <v>7</v>
      </c>
      <c r="D48" s="138">
        <v>39.6</v>
      </c>
      <c r="E48" s="138">
        <v>13.7</v>
      </c>
      <c r="F48" s="138">
        <v>26.4</v>
      </c>
      <c r="G48" s="138">
        <v>32.6</v>
      </c>
      <c r="H48" s="138">
        <v>26.6</v>
      </c>
      <c r="I48" s="138">
        <v>6.1</v>
      </c>
      <c r="J48" s="138">
        <v>24.6</v>
      </c>
      <c r="K48" s="139">
        <v>23.1</v>
      </c>
      <c r="M48" s="136" t="s">
        <v>28</v>
      </c>
      <c r="N48" s="146">
        <f t="shared" ref="N48:V48" si="11">C48/C18*100</f>
        <v>218.75</v>
      </c>
      <c r="O48" s="138">
        <f t="shared" si="11"/>
        <v>86.842105263157904</v>
      </c>
      <c r="P48" s="138">
        <f t="shared" si="11"/>
        <v>84.567901234567898</v>
      </c>
      <c r="Q48" s="138">
        <f t="shared" si="11"/>
        <v>54.54545454545454</v>
      </c>
      <c r="R48" s="138">
        <f t="shared" si="11"/>
        <v>95.32163742690058</v>
      </c>
      <c r="S48" s="138">
        <f t="shared" si="11"/>
        <v>135.71428571428572</v>
      </c>
      <c r="T48" s="138">
        <f t="shared" si="11"/>
        <v>124.48979591836734</v>
      </c>
      <c r="U48" s="138">
        <f t="shared" si="11"/>
        <v>186.36363636363637</v>
      </c>
      <c r="V48" s="139">
        <f t="shared" si="11"/>
        <v>171.11111111111111</v>
      </c>
    </row>
    <row r="49" spans="2:22">
      <c r="B49" s="136" t="s">
        <v>30</v>
      </c>
      <c r="C49" s="137">
        <v>12.9</v>
      </c>
      <c r="D49" s="138">
        <v>35.799999999999997</v>
      </c>
      <c r="E49" s="138">
        <v>50.4</v>
      </c>
      <c r="F49" s="138">
        <v>50.6</v>
      </c>
      <c r="G49" s="138">
        <v>27.3</v>
      </c>
      <c r="H49" s="138">
        <v>28.7</v>
      </c>
      <c r="I49" s="138">
        <v>18.2</v>
      </c>
      <c r="J49" s="138">
        <v>63.9</v>
      </c>
      <c r="K49" s="139">
        <v>7.5</v>
      </c>
      <c r="M49" s="136" t="s">
        <v>30</v>
      </c>
      <c r="N49" s="137">
        <f t="shared" ref="N49:V49" si="12">C49/C19*100</f>
        <v>92.805755395683448</v>
      </c>
      <c r="O49" s="138">
        <f t="shared" si="12"/>
        <v>84.633569739952719</v>
      </c>
      <c r="P49" s="138">
        <f t="shared" si="12"/>
        <v>126.31578947368421</v>
      </c>
      <c r="Q49" s="138">
        <f t="shared" si="12"/>
        <v>95.112781954887211</v>
      </c>
      <c r="R49" s="138">
        <f t="shared" si="12"/>
        <v>72.994652406417117</v>
      </c>
      <c r="S49" s="138">
        <f t="shared" si="12"/>
        <v>88.580246913580254</v>
      </c>
      <c r="T49" s="138">
        <f t="shared" si="12"/>
        <v>96.296296296296305</v>
      </c>
      <c r="U49" s="138">
        <f t="shared" si="12"/>
        <v>511.2</v>
      </c>
      <c r="V49" s="139">
        <f t="shared" si="12"/>
        <v>50</v>
      </c>
    </row>
    <row r="50" spans="2:22">
      <c r="B50" s="136" t="s">
        <v>32</v>
      </c>
      <c r="C50" s="137">
        <v>6.4</v>
      </c>
      <c r="D50" s="138">
        <v>17.7</v>
      </c>
      <c r="E50" s="138">
        <v>6.1</v>
      </c>
      <c r="F50" s="138">
        <v>10.7</v>
      </c>
      <c r="G50" s="138">
        <v>21.1</v>
      </c>
      <c r="H50" s="138">
        <v>9.3000000000000007</v>
      </c>
      <c r="I50" s="138">
        <v>21.3</v>
      </c>
      <c r="J50" s="140">
        <v>38</v>
      </c>
      <c r="K50" s="139">
        <v>17.600000000000001</v>
      </c>
      <c r="M50" s="136" t="s">
        <v>32</v>
      </c>
      <c r="N50" s="137">
        <f t="shared" ref="N50:V50" si="13">C50/C20*100</f>
        <v>160</v>
      </c>
      <c r="O50" s="138">
        <f t="shared" si="13"/>
        <v>74.058577405857733</v>
      </c>
      <c r="P50" s="138">
        <f t="shared" si="13"/>
        <v>31.770833333333332</v>
      </c>
      <c r="Q50" s="138">
        <f t="shared" si="13"/>
        <v>63.69047619047619</v>
      </c>
      <c r="R50" s="138">
        <f t="shared" si="13"/>
        <v>73.776223776223787</v>
      </c>
      <c r="S50" s="138">
        <f t="shared" si="13"/>
        <v>75</v>
      </c>
      <c r="T50" s="138">
        <f t="shared" si="13"/>
        <v>165.11627906976744</v>
      </c>
      <c r="U50" s="140">
        <f t="shared" si="13"/>
        <v>166.66666666666666</v>
      </c>
      <c r="V50" s="139">
        <f t="shared" si="13"/>
        <v>80.733944954128447</v>
      </c>
    </row>
    <row r="51" spans="2:22">
      <c r="B51" s="136" t="s">
        <v>33</v>
      </c>
      <c r="C51" s="146">
        <v>10</v>
      </c>
      <c r="D51" s="138">
        <v>21.6</v>
      </c>
      <c r="E51" s="138">
        <v>3.3</v>
      </c>
      <c r="F51" s="138">
        <v>21.4</v>
      </c>
      <c r="G51" s="138">
        <v>38.200000000000003</v>
      </c>
      <c r="H51" s="138">
        <v>27.1</v>
      </c>
      <c r="I51" s="138">
        <v>9.1999999999999993</v>
      </c>
      <c r="J51" s="140">
        <v>15</v>
      </c>
      <c r="K51" s="145">
        <v>14</v>
      </c>
      <c r="M51" s="136" t="s">
        <v>33</v>
      </c>
      <c r="N51" s="146">
        <f t="shared" ref="N51:V51" si="14">C51/C21*100</f>
        <v>140.84507042253523</v>
      </c>
      <c r="O51" s="138">
        <f t="shared" si="14"/>
        <v>63.157894736842103</v>
      </c>
      <c r="P51" s="138">
        <f t="shared" si="14"/>
        <v>20.625</v>
      </c>
      <c r="Q51" s="138">
        <f t="shared" si="14"/>
        <v>54.452926208651398</v>
      </c>
      <c r="R51" s="138">
        <f t="shared" si="14"/>
        <v>92.270531400966192</v>
      </c>
      <c r="S51" s="138">
        <f t="shared" si="14"/>
        <v>122.07207207207209</v>
      </c>
      <c r="T51" s="138">
        <f t="shared" si="14"/>
        <v>328.57142857142856</v>
      </c>
      <c r="U51" s="140">
        <f t="shared" si="14"/>
        <v>241.93548387096774</v>
      </c>
      <c r="V51" s="145">
        <f t="shared" si="14"/>
        <v>83.333333333333329</v>
      </c>
    </row>
    <row r="52" spans="2:22">
      <c r="B52" s="136" t="s">
        <v>34</v>
      </c>
      <c r="C52" s="137">
        <v>6.9</v>
      </c>
      <c r="D52" s="138">
        <v>47.9</v>
      </c>
      <c r="E52" s="138">
        <v>12.7</v>
      </c>
      <c r="F52" s="138">
        <v>19.399999999999999</v>
      </c>
      <c r="G52" s="138">
        <v>22.8</v>
      </c>
      <c r="H52" s="138">
        <v>27.4</v>
      </c>
      <c r="I52" s="140">
        <v>20</v>
      </c>
      <c r="J52" s="140">
        <v>35</v>
      </c>
      <c r="K52" s="139">
        <v>9.1</v>
      </c>
      <c r="M52" s="136" t="s">
        <v>34</v>
      </c>
      <c r="N52" s="137">
        <f t="shared" ref="N52:V52" si="15">C52/C22*100</f>
        <v>75.000000000000014</v>
      </c>
      <c r="O52" s="138">
        <f t="shared" si="15"/>
        <v>78.140293637846653</v>
      </c>
      <c r="P52" s="138">
        <f t="shared" si="15"/>
        <v>62.254901960784316</v>
      </c>
      <c r="Q52" s="138">
        <f t="shared" si="15"/>
        <v>61.783439490445858</v>
      </c>
      <c r="R52" s="138">
        <f t="shared" si="15"/>
        <v>78.082191780821915</v>
      </c>
      <c r="S52" s="138">
        <f t="shared" si="15"/>
        <v>88.387096774193537</v>
      </c>
      <c r="T52" s="140">
        <f t="shared" si="15"/>
        <v>114.28571428571428</v>
      </c>
      <c r="U52" s="140">
        <f t="shared" si="15"/>
        <v>384.61538461538464</v>
      </c>
      <c r="V52" s="139">
        <f t="shared" si="15"/>
        <v>79.130434782608688</v>
      </c>
    </row>
    <row r="53" spans="2:22">
      <c r="B53" s="136" t="s">
        <v>35</v>
      </c>
      <c r="C53" s="137">
        <v>3.8</v>
      </c>
      <c r="D53" s="138">
        <v>18.2</v>
      </c>
      <c r="E53" s="140">
        <v>17</v>
      </c>
      <c r="F53" s="140">
        <v>14</v>
      </c>
      <c r="G53" s="138">
        <v>26.2</v>
      </c>
      <c r="H53" s="138">
        <v>43.4</v>
      </c>
      <c r="I53" s="138">
        <v>3.5</v>
      </c>
      <c r="J53" s="138">
        <v>13.7</v>
      </c>
      <c r="K53" s="139">
        <v>19.7</v>
      </c>
      <c r="M53" s="136" t="s">
        <v>35</v>
      </c>
      <c r="N53" s="137">
        <f t="shared" ref="N53:V53" si="16">C53/C23*100</f>
        <v>32.20338983050847</v>
      </c>
      <c r="O53" s="138">
        <f t="shared" si="16"/>
        <v>80.1762114537445</v>
      </c>
      <c r="P53" s="140">
        <f t="shared" si="16"/>
        <v>85</v>
      </c>
      <c r="Q53" s="140">
        <f t="shared" si="16"/>
        <v>52.830188679245282</v>
      </c>
      <c r="R53" s="138">
        <f t="shared" si="16"/>
        <v>75.94202898550725</v>
      </c>
      <c r="S53" s="138">
        <f t="shared" si="16"/>
        <v>126.90058479532162</v>
      </c>
      <c r="T53" s="138">
        <f t="shared" si="16"/>
        <v>85.365853658536594</v>
      </c>
      <c r="U53" s="138">
        <f t="shared" si="16"/>
        <v>201.47058823529412</v>
      </c>
      <c r="V53" s="139">
        <f t="shared" si="16"/>
        <v>104.23280423280423</v>
      </c>
    </row>
    <row r="54" spans="2:22">
      <c r="B54" s="136" t="s">
        <v>36</v>
      </c>
      <c r="C54" s="137">
        <v>22.6</v>
      </c>
      <c r="D54" s="138">
        <v>65.099999999999994</v>
      </c>
      <c r="E54" s="140">
        <v>21</v>
      </c>
      <c r="F54" s="138">
        <v>31.9</v>
      </c>
      <c r="G54" s="138">
        <v>27.8</v>
      </c>
      <c r="H54" s="138">
        <v>30.4</v>
      </c>
      <c r="I54" s="138">
        <v>11.6</v>
      </c>
      <c r="J54" s="138">
        <v>45.9</v>
      </c>
      <c r="K54" s="139">
        <v>5.7</v>
      </c>
      <c r="M54" s="136" t="s">
        <v>36</v>
      </c>
      <c r="N54" s="137">
        <f t="shared" ref="N54:V54" si="17">C54/C24*100</f>
        <v>127.68361581920907</v>
      </c>
      <c r="O54" s="138">
        <f t="shared" si="17"/>
        <v>101.56006240249611</v>
      </c>
      <c r="P54" s="140">
        <f t="shared" si="17"/>
        <v>56.300268096514749</v>
      </c>
      <c r="Q54" s="138">
        <f t="shared" si="17"/>
        <v>74.186046511627907</v>
      </c>
      <c r="R54" s="138">
        <f t="shared" si="17"/>
        <v>62.612612612612615</v>
      </c>
      <c r="S54" s="138">
        <f t="shared" si="17"/>
        <v>115.15151515151516</v>
      </c>
      <c r="T54" s="138">
        <f t="shared" si="17"/>
        <v>141.46341463414635</v>
      </c>
      <c r="U54" s="138">
        <f t="shared" si="17"/>
        <v>450</v>
      </c>
      <c r="V54" s="139">
        <f t="shared" si="17"/>
        <v>162.85714285714286</v>
      </c>
    </row>
    <row r="55" spans="2:22">
      <c r="B55" s="136" t="s">
        <v>37</v>
      </c>
      <c r="C55" s="137">
        <v>4.0999999999999996</v>
      </c>
      <c r="D55" s="138">
        <v>31.1</v>
      </c>
      <c r="E55" s="138">
        <v>6.1</v>
      </c>
      <c r="F55" s="140">
        <v>35</v>
      </c>
      <c r="G55" s="140">
        <v>32</v>
      </c>
      <c r="H55" s="138">
        <v>28.5</v>
      </c>
      <c r="I55" s="140">
        <v>5</v>
      </c>
      <c r="J55" s="138">
        <v>30.3</v>
      </c>
      <c r="K55" s="139">
        <v>13.7</v>
      </c>
      <c r="M55" s="136" t="s">
        <v>37</v>
      </c>
      <c r="N55" s="137">
        <f t="shared" ref="N55:V55" si="18">C55/C25*100</f>
        <v>56.944444444444443</v>
      </c>
      <c r="O55" s="138">
        <f t="shared" si="18"/>
        <v>67.755991285403056</v>
      </c>
      <c r="P55" s="138">
        <f t="shared" si="18"/>
        <v>28.90995260663507</v>
      </c>
      <c r="Q55" s="140">
        <f t="shared" si="18"/>
        <v>66.793893129770993</v>
      </c>
      <c r="R55" s="140">
        <f t="shared" si="18"/>
        <v>89.887640449438194</v>
      </c>
      <c r="S55" s="138">
        <f t="shared" si="18"/>
        <v>100</v>
      </c>
      <c r="T55" s="140">
        <f t="shared" si="18"/>
        <v>72.463768115942031</v>
      </c>
      <c r="U55" s="138">
        <f t="shared" si="18"/>
        <v>207.53424657534248</v>
      </c>
      <c r="V55" s="139">
        <f t="shared" si="18"/>
        <v>165.06024096385542</v>
      </c>
    </row>
    <row r="56" spans="2:22">
      <c r="B56" s="136" t="s">
        <v>38</v>
      </c>
      <c r="C56" s="137">
        <v>41.1</v>
      </c>
      <c r="D56" s="138">
        <v>44.4</v>
      </c>
      <c r="E56" s="138">
        <v>20.399999999999999</v>
      </c>
      <c r="F56" s="140">
        <v>29</v>
      </c>
      <c r="G56" s="138">
        <v>30.2</v>
      </c>
      <c r="H56" s="140">
        <v>26</v>
      </c>
      <c r="I56" s="138">
        <v>3.1</v>
      </c>
      <c r="J56" s="138">
        <v>38.299999999999997</v>
      </c>
      <c r="K56" s="139">
        <v>2.8</v>
      </c>
      <c r="M56" s="136" t="s">
        <v>38</v>
      </c>
      <c r="N56" s="137">
        <f t="shared" ref="N56:V56" si="19">C56/C26*100</f>
        <v>72.359154929577471</v>
      </c>
      <c r="O56" s="138">
        <f t="shared" si="19"/>
        <v>109.09090909090908</v>
      </c>
      <c r="P56" s="138">
        <f t="shared" si="19"/>
        <v>77.566539923954366</v>
      </c>
      <c r="Q56" s="140">
        <f t="shared" si="19"/>
        <v>69.544364508393286</v>
      </c>
      <c r="R56" s="138">
        <f t="shared" si="19"/>
        <v>85.070422535211264</v>
      </c>
      <c r="S56" s="140">
        <f t="shared" si="19"/>
        <v>81.504702194357364</v>
      </c>
      <c r="T56" s="138">
        <f t="shared" si="19"/>
        <v>100</v>
      </c>
      <c r="U56" s="138">
        <f t="shared" si="19"/>
        <v>354.62962962962956</v>
      </c>
      <c r="V56" s="139">
        <f t="shared" si="19"/>
        <v>73.68421052631578</v>
      </c>
    </row>
    <row r="57" spans="2:22">
      <c r="B57" s="136" t="s">
        <v>39</v>
      </c>
      <c r="C57" s="137">
        <v>7.5</v>
      </c>
      <c r="D57" s="138">
        <v>18.5</v>
      </c>
      <c r="E57" s="138">
        <v>13.2</v>
      </c>
      <c r="F57" s="138">
        <v>25.9</v>
      </c>
      <c r="G57" s="138">
        <v>17.8</v>
      </c>
      <c r="H57" s="138">
        <v>21.6</v>
      </c>
      <c r="I57" s="138">
        <v>8.6</v>
      </c>
      <c r="J57" s="138">
        <v>28.7</v>
      </c>
      <c r="K57" s="139">
        <v>28.4</v>
      </c>
      <c r="M57" s="136" t="s">
        <v>39</v>
      </c>
      <c r="N57" s="137">
        <f t="shared" ref="N57:V57" si="20">C57/C27*100</f>
        <v>66.964285714285722</v>
      </c>
      <c r="O57" s="138">
        <f t="shared" si="20"/>
        <v>86.04651162790698</v>
      </c>
      <c r="P57" s="138">
        <f t="shared" si="20"/>
        <v>56.652360515021449</v>
      </c>
      <c r="Q57" s="138">
        <f t="shared" si="20"/>
        <v>61.229314420803782</v>
      </c>
      <c r="R57" s="138">
        <f t="shared" si="20"/>
        <v>59.333333333333336</v>
      </c>
      <c r="S57" s="138">
        <f t="shared" si="20"/>
        <v>87.449392712550605</v>
      </c>
      <c r="T57" s="138">
        <f t="shared" si="20"/>
        <v>124.63768115942028</v>
      </c>
      <c r="U57" s="138">
        <f t="shared" si="20"/>
        <v>172.89156626506022</v>
      </c>
      <c r="V57" s="139">
        <f t="shared" si="20"/>
        <v>137.19806763285024</v>
      </c>
    </row>
    <row r="58" spans="2:22">
      <c r="B58" s="136" t="s">
        <v>40</v>
      </c>
      <c r="C58" s="137">
        <v>7.4</v>
      </c>
      <c r="D58" s="138">
        <v>26.9</v>
      </c>
      <c r="E58" s="138">
        <v>13.4</v>
      </c>
      <c r="F58" s="138">
        <v>16.399999999999999</v>
      </c>
      <c r="G58" s="138">
        <v>9.3000000000000007</v>
      </c>
      <c r="H58" s="138">
        <v>19.8</v>
      </c>
      <c r="I58" s="138">
        <v>8.1999999999999993</v>
      </c>
      <c r="J58" s="138">
        <v>39.799999999999997</v>
      </c>
      <c r="K58" s="139">
        <v>20.6</v>
      </c>
      <c r="M58" s="136" t="s">
        <v>40</v>
      </c>
      <c r="N58" s="137">
        <f t="shared" ref="N58:V58" si="21">C58/C28*100</f>
        <v>132.14285714285717</v>
      </c>
      <c r="O58" s="138">
        <f t="shared" si="21"/>
        <v>85.668789808917197</v>
      </c>
      <c r="P58" s="138">
        <f t="shared" si="21"/>
        <v>72.826086956521749</v>
      </c>
      <c r="Q58" s="138">
        <f t="shared" si="21"/>
        <v>52.396166134185293</v>
      </c>
      <c r="R58" s="138">
        <f t="shared" si="21"/>
        <v>41.891891891891895</v>
      </c>
      <c r="S58" s="138">
        <f t="shared" si="21"/>
        <v>93.396226415094347</v>
      </c>
      <c r="T58" s="138">
        <f t="shared" si="21"/>
        <v>122.38805970149251</v>
      </c>
      <c r="U58" s="138">
        <f t="shared" si="21"/>
        <v>173.79912663755459</v>
      </c>
      <c r="V58" s="139">
        <f t="shared" si="21"/>
        <v>104.04040404040404</v>
      </c>
    </row>
    <row r="59" spans="2:22">
      <c r="B59" s="136" t="s">
        <v>41</v>
      </c>
      <c r="C59" s="137">
        <v>16.8</v>
      </c>
      <c r="D59" s="138">
        <v>24.2</v>
      </c>
      <c r="E59" s="138">
        <v>16.5</v>
      </c>
      <c r="F59" s="140">
        <v>32</v>
      </c>
      <c r="G59" s="138">
        <v>28.3</v>
      </c>
      <c r="H59" s="138">
        <v>21.7</v>
      </c>
      <c r="I59" s="138">
        <v>19.5</v>
      </c>
      <c r="J59" s="138">
        <v>22.6</v>
      </c>
      <c r="K59" s="139">
        <v>65.3</v>
      </c>
      <c r="M59" s="136" t="s">
        <v>41</v>
      </c>
      <c r="N59" s="137">
        <f t="shared" ref="N59:V59" si="22">C59/C29*100</f>
        <v>80.769230769230774</v>
      </c>
      <c r="O59" s="138">
        <f t="shared" si="22"/>
        <v>71.597633136094672</v>
      </c>
      <c r="P59" s="138">
        <f t="shared" si="22"/>
        <v>73.008849557522112</v>
      </c>
      <c r="Q59" s="140">
        <f t="shared" si="22"/>
        <v>72.892938496583142</v>
      </c>
      <c r="R59" s="138">
        <f t="shared" si="22"/>
        <v>66.588235294117652</v>
      </c>
      <c r="S59" s="138">
        <f t="shared" si="22"/>
        <v>83.78378378378379</v>
      </c>
      <c r="T59" s="138">
        <f t="shared" si="22"/>
        <v>80.912863070539416</v>
      </c>
      <c r="U59" s="138">
        <f t="shared" si="22"/>
        <v>132.94117647058826</v>
      </c>
      <c r="V59" s="139">
        <f t="shared" si="22"/>
        <v>115.57522123893804</v>
      </c>
    </row>
    <row r="60" spans="2:22">
      <c r="B60" s="136" t="s">
        <v>42</v>
      </c>
      <c r="C60" s="137">
        <v>1.9</v>
      </c>
      <c r="D60" s="138">
        <v>8.1</v>
      </c>
      <c r="E60" s="138">
        <v>28.5</v>
      </c>
      <c r="F60" s="138">
        <v>20.9</v>
      </c>
      <c r="G60" s="138">
        <v>11.4</v>
      </c>
      <c r="H60" s="138">
        <v>13.8</v>
      </c>
      <c r="I60" s="138">
        <v>13.5</v>
      </c>
      <c r="J60" s="138">
        <v>33.9</v>
      </c>
      <c r="K60" s="139">
        <v>28.1</v>
      </c>
      <c r="M60" s="136" t="s">
        <v>42</v>
      </c>
      <c r="N60" s="137">
        <f t="shared" ref="N60:V60" si="23">C60/C30*100</f>
        <v>45.238095238095234</v>
      </c>
      <c r="O60" s="138">
        <f t="shared" si="23"/>
        <v>46.820809248554909</v>
      </c>
      <c r="P60" s="138">
        <f t="shared" si="23"/>
        <v>137.01923076923077</v>
      </c>
      <c r="Q60" s="138">
        <f t="shared" si="23"/>
        <v>65.930599369085172</v>
      </c>
      <c r="R60" s="138">
        <f t="shared" si="23"/>
        <v>44.881889763779533</v>
      </c>
      <c r="S60" s="138">
        <f t="shared" si="23"/>
        <v>103.75939849624061</v>
      </c>
      <c r="T60" s="138">
        <f t="shared" si="23"/>
        <v>150</v>
      </c>
      <c r="U60" s="138">
        <f t="shared" si="23"/>
        <v>176.5625</v>
      </c>
      <c r="V60" s="139">
        <f t="shared" si="23"/>
        <v>182.46753246753246</v>
      </c>
    </row>
    <row r="61" spans="2:22">
      <c r="B61" s="136" t="s">
        <v>64</v>
      </c>
      <c r="C61" s="137">
        <v>27.9</v>
      </c>
      <c r="D61" s="138">
        <v>59.6</v>
      </c>
      <c r="E61" s="138">
        <v>16.399999999999999</v>
      </c>
      <c r="F61" s="138">
        <v>22.9</v>
      </c>
      <c r="G61" s="140">
        <v>48</v>
      </c>
      <c r="H61" s="138">
        <v>45.3</v>
      </c>
      <c r="I61" s="138">
        <v>10.5</v>
      </c>
      <c r="J61" s="138">
        <v>38.1</v>
      </c>
      <c r="K61" s="139">
        <v>12.4</v>
      </c>
      <c r="M61" s="136" t="s">
        <v>64</v>
      </c>
      <c r="N61" s="137">
        <f t="shared" ref="N61:V61" si="24">C61/C31*100</f>
        <v>151.63043478260869</v>
      </c>
      <c r="O61" s="138">
        <f t="shared" si="24"/>
        <v>98.349834983498354</v>
      </c>
      <c r="P61" s="138">
        <f t="shared" si="24"/>
        <v>78.095238095238088</v>
      </c>
      <c r="Q61" s="138">
        <f t="shared" si="24"/>
        <v>65.428571428571431</v>
      </c>
      <c r="R61" s="140">
        <f t="shared" si="24"/>
        <v>86.486486486486484</v>
      </c>
      <c r="S61" s="138">
        <f t="shared" si="24"/>
        <v>141.12149532710279</v>
      </c>
      <c r="T61" s="138">
        <f t="shared" si="24"/>
        <v>201.92307692307691</v>
      </c>
      <c r="U61" s="138">
        <f t="shared" si="24"/>
        <v>284.32835820895519</v>
      </c>
      <c r="V61" s="139">
        <f t="shared" si="24"/>
        <v>49.011857707509883</v>
      </c>
    </row>
    <row r="62" spans="2:22" ht="15.75" thickBot="1">
      <c r="B62" s="147" t="s">
        <v>65</v>
      </c>
      <c r="C62" s="148">
        <v>38</v>
      </c>
      <c r="D62" s="149">
        <v>26.9</v>
      </c>
      <c r="E62" s="150">
        <v>2</v>
      </c>
      <c r="F62" s="149">
        <v>6.6</v>
      </c>
      <c r="G62" s="150">
        <v>46</v>
      </c>
      <c r="H62" s="149">
        <v>35.5</v>
      </c>
      <c r="I62" s="149">
        <v>4.3</v>
      </c>
      <c r="J62" s="149">
        <v>39.200000000000003</v>
      </c>
      <c r="K62" s="151">
        <v>6.9</v>
      </c>
      <c r="M62" s="147" t="s">
        <v>65</v>
      </c>
      <c r="N62" s="148">
        <f t="shared" ref="N62:V62" si="25">C62/C32*100</f>
        <v>80</v>
      </c>
      <c r="O62" s="149">
        <f t="shared" si="25"/>
        <v>62.703962703962702</v>
      </c>
      <c r="P62" s="150">
        <f t="shared" si="25"/>
        <v>22.222222222222221</v>
      </c>
      <c r="Q62" s="149">
        <f t="shared" si="25"/>
        <v>32.835820895522382</v>
      </c>
      <c r="R62" s="150">
        <f t="shared" si="25"/>
        <v>79.447322970639036</v>
      </c>
      <c r="S62" s="149">
        <f t="shared" si="25"/>
        <v>123.26388888888889</v>
      </c>
      <c r="T62" s="149">
        <f t="shared" si="25"/>
        <v>113.1578947368421</v>
      </c>
      <c r="U62" s="149">
        <f t="shared" si="25"/>
        <v>264.86486486486484</v>
      </c>
      <c r="V62" s="151">
        <f t="shared" si="25"/>
        <v>61.607142857142861</v>
      </c>
    </row>
    <row r="63" spans="2:22">
      <c r="B63" s="8" t="s">
        <v>334</v>
      </c>
    </row>
    <row r="64" spans="2:22">
      <c r="B64" s="155"/>
    </row>
    <row r="66" spans="2:22" ht="15.75" thickBot="1">
      <c r="B66" t="s">
        <v>339</v>
      </c>
      <c r="M66" t="s">
        <v>340</v>
      </c>
    </row>
    <row r="67" spans="2:22" ht="315.75" thickBot="1">
      <c r="B67" s="156"/>
      <c r="C67" s="129" t="s">
        <v>68</v>
      </c>
      <c r="D67" s="129" t="s">
        <v>69</v>
      </c>
      <c r="E67" s="129" t="s">
        <v>70</v>
      </c>
      <c r="F67" s="129" t="s">
        <v>71</v>
      </c>
      <c r="G67" s="129" t="s">
        <v>72</v>
      </c>
      <c r="H67" s="129" t="s">
        <v>73</v>
      </c>
      <c r="I67" s="129" t="s">
        <v>74</v>
      </c>
      <c r="J67" s="129" t="s">
        <v>75</v>
      </c>
      <c r="K67" s="129" t="s">
        <v>76</v>
      </c>
      <c r="M67" s="156"/>
      <c r="N67" s="129" t="s">
        <v>68</v>
      </c>
      <c r="O67" s="129" t="s">
        <v>69</v>
      </c>
      <c r="P67" s="129" t="s">
        <v>70</v>
      </c>
      <c r="Q67" s="129" t="s">
        <v>71</v>
      </c>
      <c r="R67" s="129" t="s">
        <v>72</v>
      </c>
      <c r="S67" s="129" t="s">
        <v>73</v>
      </c>
      <c r="T67" s="129" t="s">
        <v>74</v>
      </c>
      <c r="U67" s="129" t="s">
        <v>75</v>
      </c>
      <c r="V67" s="129" t="s">
        <v>76</v>
      </c>
    </row>
    <row r="68" spans="2:22">
      <c r="B68" s="157" t="s">
        <v>12</v>
      </c>
      <c r="C68" s="133">
        <v>22.9</v>
      </c>
      <c r="D68" s="134">
        <v>29.2</v>
      </c>
      <c r="E68" s="134">
        <v>14.6</v>
      </c>
      <c r="F68" s="134">
        <v>28.6</v>
      </c>
      <c r="G68" s="134">
        <v>39.200000000000003</v>
      </c>
      <c r="H68" s="134">
        <v>21.5</v>
      </c>
      <c r="I68" s="134">
        <v>20.8</v>
      </c>
      <c r="J68" s="134">
        <v>22</v>
      </c>
      <c r="K68" s="135">
        <v>30</v>
      </c>
      <c r="M68" s="157" t="s">
        <v>12</v>
      </c>
      <c r="N68" s="154">
        <f>C68/C7*100</f>
        <v>172.18045112781951</v>
      </c>
      <c r="O68" s="162">
        <f t="shared" ref="O68:V68" si="26">D68/D7*100</f>
        <v>103.18021201413427</v>
      </c>
      <c r="P68" s="162">
        <f t="shared" si="26"/>
        <v>89.570552147239255</v>
      </c>
      <c r="Q68" s="162">
        <f t="shared" si="26"/>
        <v>81.714285714285722</v>
      </c>
      <c r="R68" s="162">
        <f t="shared" si="26"/>
        <v>107.10382513661203</v>
      </c>
      <c r="S68" s="162">
        <f t="shared" si="26"/>
        <v>115.59139784946235</v>
      </c>
      <c r="T68" s="162">
        <f t="shared" si="26"/>
        <v>154.07407407407408</v>
      </c>
      <c r="U68" s="162">
        <f t="shared" si="26"/>
        <v>164.17910447761193</v>
      </c>
      <c r="V68" s="163">
        <f t="shared" si="26"/>
        <v>122.95081967213115</v>
      </c>
    </row>
    <row r="69" spans="2:22">
      <c r="B69" s="158" t="s">
        <v>15</v>
      </c>
      <c r="C69" s="137">
        <v>9</v>
      </c>
      <c r="D69" s="138">
        <v>11.3</v>
      </c>
      <c r="E69" s="138">
        <v>3.2</v>
      </c>
      <c r="F69" s="138">
        <v>12</v>
      </c>
      <c r="G69" s="138">
        <v>17.899999999999999</v>
      </c>
      <c r="H69" s="138">
        <v>5</v>
      </c>
      <c r="I69" s="138">
        <v>4.7</v>
      </c>
      <c r="J69" s="138">
        <v>17.5</v>
      </c>
      <c r="K69" s="139">
        <v>6.8</v>
      </c>
      <c r="M69" s="158" t="s">
        <v>15</v>
      </c>
      <c r="N69" s="146">
        <f t="shared" ref="N69:V69" si="27">C69/C8*100</f>
        <v>160.71428571428572</v>
      </c>
      <c r="O69" s="140">
        <f t="shared" si="27"/>
        <v>107.61904761904763</v>
      </c>
      <c r="P69" s="140">
        <f t="shared" si="27"/>
        <v>37.209302325581397</v>
      </c>
      <c r="Q69" s="140">
        <f t="shared" si="27"/>
        <v>61.855670103092784</v>
      </c>
      <c r="R69" s="140">
        <f t="shared" si="27"/>
        <v>79.555555555555543</v>
      </c>
      <c r="S69" s="140">
        <f t="shared" si="27"/>
        <v>64.935064935064929</v>
      </c>
      <c r="T69" s="140">
        <f t="shared" si="27"/>
        <v>167.85714285714289</v>
      </c>
      <c r="U69" s="140">
        <f t="shared" si="27"/>
        <v>136.71875</v>
      </c>
      <c r="V69" s="145">
        <f t="shared" si="27"/>
        <v>109.6774193548387</v>
      </c>
    </row>
    <row r="70" spans="2:22">
      <c r="B70" s="158" t="s">
        <v>16</v>
      </c>
      <c r="C70" s="137">
        <v>26</v>
      </c>
      <c r="D70" s="138">
        <v>58.3</v>
      </c>
      <c r="E70" s="138">
        <v>2.2999999999999998</v>
      </c>
      <c r="F70" s="138">
        <v>11.7</v>
      </c>
      <c r="G70" s="138">
        <v>25.9</v>
      </c>
      <c r="H70" s="138">
        <v>38</v>
      </c>
      <c r="I70" s="138">
        <v>15</v>
      </c>
      <c r="J70" s="138">
        <v>8.1</v>
      </c>
      <c r="K70" s="139">
        <v>2.6</v>
      </c>
      <c r="M70" s="158" t="s">
        <v>16</v>
      </c>
      <c r="N70" s="146">
        <f t="shared" ref="N70:V70" si="28">C70/C9*100</f>
        <v>159.50920245398771</v>
      </c>
      <c r="O70" s="140">
        <f t="shared" si="28"/>
        <v>103.00353356890459</v>
      </c>
      <c r="P70" s="140">
        <f t="shared" si="28"/>
        <v>19.827586206896548</v>
      </c>
      <c r="Q70" s="140">
        <f t="shared" si="28"/>
        <v>48.547717842323642</v>
      </c>
      <c r="R70" s="140">
        <f t="shared" si="28"/>
        <v>89.930555555555543</v>
      </c>
      <c r="S70" s="140">
        <f t="shared" si="28"/>
        <v>127.94612794612794</v>
      </c>
      <c r="T70" s="140">
        <f t="shared" si="28"/>
        <v>241.93548387096774</v>
      </c>
      <c r="U70" s="140">
        <f t="shared" si="28"/>
        <v>70.434782608695642</v>
      </c>
      <c r="V70" s="145">
        <f t="shared" si="28"/>
        <v>33.766233766233768</v>
      </c>
    </row>
    <row r="71" spans="2:22">
      <c r="B71" s="158" t="s">
        <v>17</v>
      </c>
      <c r="C71" s="159">
        <v>17.399999999999999</v>
      </c>
      <c r="D71" s="143">
        <v>35.700000000000003</v>
      </c>
      <c r="E71" s="143">
        <v>18.8</v>
      </c>
      <c r="F71" s="143">
        <v>24.3</v>
      </c>
      <c r="G71" s="143">
        <v>33.5</v>
      </c>
      <c r="H71" s="143">
        <v>18.8</v>
      </c>
      <c r="I71" s="143">
        <v>4.3</v>
      </c>
      <c r="J71" s="143">
        <v>18.399999999999999</v>
      </c>
      <c r="K71" s="144">
        <v>6.4</v>
      </c>
      <c r="M71" s="158" t="s">
        <v>17</v>
      </c>
      <c r="N71" s="142">
        <f t="shared" ref="N71:V71" si="29">C71/C10*100</f>
        <v>223.07692307692309</v>
      </c>
      <c r="O71" s="164">
        <f t="shared" si="29"/>
        <v>181.21827411167516</v>
      </c>
      <c r="P71" s="164">
        <f t="shared" si="29"/>
        <v>83.555555555555557</v>
      </c>
      <c r="Q71" s="164">
        <f t="shared" si="29"/>
        <v>66.032608695652186</v>
      </c>
      <c r="R71" s="164">
        <f t="shared" si="29"/>
        <v>87.239583333333343</v>
      </c>
      <c r="S71" s="164">
        <f t="shared" si="29"/>
        <v>116.77018633540372</v>
      </c>
      <c r="T71" s="164">
        <f t="shared" si="29"/>
        <v>215</v>
      </c>
      <c r="U71" s="164">
        <f t="shared" si="29"/>
        <v>155.93220338983051</v>
      </c>
      <c r="V71" s="165">
        <f t="shared" si="29"/>
        <v>177.7777777777778</v>
      </c>
    </row>
    <row r="72" spans="2:22">
      <c r="B72" s="158" t="s">
        <v>19</v>
      </c>
      <c r="C72" s="137">
        <v>38.799999999999997</v>
      </c>
      <c r="D72" s="138">
        <v>43.1</v>
      </c>
      <c r="E72" s="138">
        <v>39.5</v>
      </c>
      <c r="F72" s="138">
        <v>22</v>
      </c>
      <c r="G72" s="138">
        <v>27.1</v>
      </c>
      <c r="H72" s="138">
        <v>18.3</v>
      </c>
      <c r="I72" s="138">
        <v>20.9</v>
      </c>
      <c r="J72" s="138">
        <v>14.7</v>
      </c>
      <c r="K72" s="139">
        <v>20.7</v>
      </c>
      <c r="M72" s="158" t="s">
        <v>19</v>
      </c>
      <c r="N72" s="146">
        <f t="shared" ref="N72:V72" si="30">C72/C11*100</f>
        <v>188.34951456310677</v>
      </c>
      <c r="O72" s="140">
        <f t="shared" si="30"/>
        <v>115.24064171122997</v>
      </c>
      <c r="P72" s="140">
        <f t="shared" si="30"/>
        <v>140.5693950177936</v>
      </c>
      <c r="Q72" s="140">
        <f t="shared" si="30"/>
        <v>69.620253164556956</v>
      </c>
      <c r="R72" s="140">
        <f t="shared" si="30"/>
        <v>93.12714776632302</v>
      </c>
      <c r="S72" s="140">
        <f t="shared" si="30"/>
        <v>85.91549295774648</v>
      </c>
      <c r="T72" s="140">
        <f t="shared" si="30"/>
        <v>219.99999999999997</v>
      </c>
      <c r="U72" s="140">
        <f t="shared" si="30"/>
        <v>141.34615384615384</v>
      </c>
      <c r="V72" s="145">
        <f t="shared" si="30"/>
        <v>181.57894736842104</v>
      </c>
    </row>
    <row r="73" spans="2:22">
      <c r="B73" s="158" t="s">
        <v>20</v>
      </c>
      <c r="C73" s="137">
        <v>6</v>
      </c>
      <c r="D73" s="138">
        <v>58.4</v>
      </c>
      <c r="E73" s="138">
        <v>13.5</v>
      </c>
      <c r="F73" s="138">
        <v>21.7</v>
      </c>
      <c r="G73" s="138">
        <v>34.700000000000003</v>
      </c>
      <c r="H73" s="138">
        <v>51.5</v>
      </c>
      <c r="I73" s="138">
        <v>17</v>
      </c>
      <c r="J73" s="138">
        <v>28.6</v>
      </c>
      <c r="K73" s="139">
        <v>51.3</v>
      </c>
      <c r="M73" s="158" t="s">
        <v>20</v>
      </c>
      <c r="N73" s="146">
        <f t="shared" ref="N73:V73" si="31">C73/C12*100</f>
        <v>222.2222222222222</v>
      </c>
      <c r="O73" s="140">
        <f t="shared" si="31"/>
        <v>116.56686626746506</v>
      </c>
      <c r="P73" s="140">
        <f t="shared" si="31"/>
        <v>160.71428571428569</v>
      </c>
      <c r="Q73" s="140">
        <f t="shared" si="31"/>
        <v>70.454545454545453</v>
      </c>
      <c r="R73" s="140">
        <f t="shared" si="31"/>
        <v>94.808743169398909</v>
      </c>
      <c r="S73" s="140">
        <f t="shared" si="31"/>
        <v>158.46153846153845</v>
      </c>
      <c r="T73" s="140">
        <f t="shared" si="31"/>
        <v>212.5</v>
      </c>
      <c r="U73" s="140">
        <f t="shared" si="31"/>
        <v>167.2514619883041</v>
      </c>
      <c r="V73" s="145">
        <f t="shared" si="31"/>
        <v>127.61194029850745</v>
      </c>
    </row>
    <row r="74" spans="2:22">
      <c r="B74" s="158" t="s">
        <v>22</v>
      </c>
      <c r="C74" s="137">
        <v>19.600000000000001</v>
      </c>
      <c r="D74" s="138">
        <v>36.700000000000003</v>
      </c>
      <c r="E74" s="138">
        <v>9</v>
      </c>
      <c r="F74" s="138">
        <v>30.8</v>
      </c>
      <c r="G74" s="138">
        <v>55.1</v>
      </c>
      <c r="H74" s="138">
        <v>23.2</v>
      </c>
      <c r="I74" s="138">
        <v>20.8</v>
      </c>
      <c r="J74" s="138">
        <v>22</v>
      </c>
      <c r="K74" s="139">
        <v>15.6</v>
      </c>
      <c r="M74" s="158" t="s">
        <v>22</v>
      </c>
      <c r="N74" s="146">
        <f t="shared" ref="N74:V74" si="32">C74/C13*100</f>
        <v>264.86486486486484</v>
      </c>
      <c r="O74" s="140">
        <f t="shared" si="32"/>
        <v>110.54216867469879</v>
      </c>
      <c r="P74" s="140">
        <f t="shared" si="32"/>
        <v>92.783505154639172</v>
      </c>
      <c r="Q74" s="140">
        <f t="shared" si="32"/>
        <v>72.131147540983605</v>
      </c>
      <c r="R74" s="140">
        <f t="shared" si="32"/>
        <v>114.79166666666667</v>
      </c>
      <c r="S74" s="140">
        <f t="shared" si="32"/>
        <v>121.46596858638743</v>
      </c>
      <c r="T74" s="140">
        <f t="shared" si="32"/>
        <v>214.43298969072168</v>
      </c>
      <c r="U74" s="140">
        <f t="shared" si="32"/>
        <v>209.52380952380955</v>
      </c>
      <c r="V74" s="145">
        <f t="shared" si="32"/>
        <v>80.829015544041454</v>
      </c>
    </row>
    <row r="75" spans="2:22">
      <c r="B75" s="158" t="s">
        <v>23</v>
      </c>
      <c r="C75" s="137">
        <v>7.5</v>
      </c>
      <c r="D75" s="138">
        <v>11.5</v>
      </c>
      <c r="E75" s="138">
        <v>4.3</v>
      </c>
      <c r="F75" s="138">
        <v>25.9</v>
      </c>
      <c r="G75" s="138">
        <v>41.7</v>
      </c>
      <c r="H75" s="138">
        <v>10.1</v>
      </c>
      <c r="I75" s="138">
        <v>3.8</v>
      </c>
      <c r="J75" s="138">
        <v>9.6</v>
      </c>
      <c r="K75" s="139">
        <v>30.4</v>
      </c>
      <c r="M75" s="158" t="s">
        <v>23</v>
      </c>
      <c r="N75" s="146">
        <f t="shared" ref="N75:V75" si="33">C75/C14*100</f>
        <v>100</v>
      </c>
      <c r="O75" s="140">
        <f t="shared" si="33"/>
        <v>85.820895522388057</v>
      </c>
      <c r="P75" s="140">
        <f t="shared" si="33"/>
        <v>91.489361702127653</v>
      </c>
      <c r="Q75" s="140">
        <f t="shared" si="33"/>
        <v>79.447852760736197</v>
      </c>
      <c r="R75" s="140">
        <f t="shared" si="33"/>
        <v>101.21359223300972</v>
      </c>
      <c r="S75" s="140">
        <f t="shared" si="33"/>
        <v>118.82352941176471</v>
      </c>
      <c r="T75" s="140">
        <f t="shared" si="33"/>
        <v>140.74074074074073</v>
      </c>
      <c r="U75" s="140">
        <f t="shared" si="33"/>
        <v>165.51724137931035</v>
      </c>
      <c r="V75" s="145">
        <f t="shared" si="33"/>
        <v>108.57142857142857</v>
      </c>
    </row>
    <row r="76" spans="2:22">
      <c r="B76" s="158" t="s">
        <v>25</v>
      </c>
      <c r="C76" s="137">
        <v>27.2</v>
      </c>
      <c r="D76" s="138">
        <v>28.2</v>
      </c>
      <c r="E76" s="138">
        <v>15.8</v>
      </c>
      <c r="F76" s="138">
        <v>35.700000000000003</v>
      </c>
      <c r="G76" s="138">
        <v>47.8</v>
      </c>
      <c r="H76" s="138">
        <v>16.600000000000001</v>
      </c>
      <c r="I76" s="138">
        <v>22.4</v>
      </c>
      <c r="J76" s="138">
        <v>27.6</v>
      </c>
      <c r="K76" s="139">
        <v>13.1</v>
      </c>
      <c r="M76" s="158" t="s">
        <v>25</v>
      </c>
      <c r="N76" s="146">
        <f t="shared" ref="N76:V76" si="34">C76/C15*100</f>
        <v>141.66666666666669</v>
      </c>
      <c r="O76" s="140">
        <f t="shared" si="34"/>
        <v>107.63358778625954</v>
      </c>
      <c r="P76" s="140">
        <f t="shared" si="34"/>
        <v>103.94736842105263</v>
      </c>
      <c r="Q76" s="140">
        <f t="shared" si="34"/>
        <v>80.952380952380949</v>
      </c>
      <c r="R76" s="140">
        <f t="shared" si="34"/>
        <v>96.565656565656553</v>
      </c>
      <c r="S76" s="140">
        <f t="shared" si="34"/>
        <v>98.80952380952381</v>
      </c>
      <c r="T76" s="140">
        <f t="shared" si="34"/>
        <v>135.75757575757575</v>
      </c>
      <c r="U76" s="140">
        <f t="shared" si="34"/>
        <v>140.10152284263961</v>
      </c>
      <c r="V76" s="145">
        <f t="shared" si="34"/>
        <v>105.64516129032258</v>
      </c>
    </row>
    <row r="77" spans="2:22">
      <c r="B77" s="158" t="s">
        <v>26</v>
      </c>
      <c r="C77" s="137">
        <v>7.6</v>
      </c>
      <c r="D77" s="138">
        <v>13.7</v>
      </c>
      <c r="E77" s="138">
        <v>3.9</v>
      </c>
      <c r="F77" s="138">
        <v>33.5</v>
      </c>
      <c r="G77" s="138">
        <v>68.8</v>
      </c>
      <c r="H77" s="138">
        <v>14.2</v>
      </c>
      <c r="I77" s="138">
        <v>7.8</v>
      </c>
      <c r="J77" s="138">
        <v>15.2</v>
      </c>
      <c r="K77" s="139">
        <v>9.1999999999999993</v>
      </c>
      <c r="M77" s="158" t="s">
        <v>26</v>
      </c>
      <c r="N77" s="146">
        <f t="shared" ref="N77:V77" si="35">C77/C16*100</f>
        <v>149.01960784313727</v>
      </c>
      <c r="O77" s="140">
        <f t="shared" si="35"/>
        <v>84.567901234567898</v>
      </c>
      <c r="P77" s="140">
        <f t="shared" si="35"/>
        <v>76.47058823529413</v>
      </c>
      <c r="Q77" s="140">
        <f t="shared" si="35"/>
        <v>79.95226730310263</v>
      </c>
      <c r="R77" s="140">
        <f t="shared" si="35"/>
        <v>101.77514792899409</v>
      </c>
      <c r="S77" s="140">
        <f t="shared" si="35"/>
        <v>119.32773109243698</v>
      </c>
      <c r="T77" s="140">
        <f t="shared" si="35"/>
        <v>162.5</v>
      </c>
      <c r="U77" s="140">
        <f t="shared" si="35"/>
        <v>163.44086021505376</v>
      </c>
      <c r="V77" s="145">
        <f t="shared" si="35"/>
        <v>74.796747967479661</v>
      </c>
    </row>
    <row r="78" spans="2:22">
      <c r="B78" s="158" t="s">
        <v>27</v>
      </c>
      <c r="C78" s="137">
        <v>22.7</v>
      </c>
      <c r="D78" s="138">
        <v>71.400000000000006</v>
      </c>
      <c r="E78" s="138">
        <v>45.8</v>
      </c>
      <c r="F78" s="138">
        <v>32.9</v>
      </c>
      <c r="G78" s="138">
        <v>38.799999999999997</v>
      </c>
      <c r="H78" s="138">
        <v>42</v>
      </c>
      <c r="I78" s="138">
        <v>24.7</v>
      </c>
      <c r="J78" s="138">
        <v>3.5</v>
      </c>
      <c r="K78" s="139">
        <v>14.7</v>
      </c>
      <c r="M78" s="158" t="s">
        <v>27</v>
      </c>
      <c r="N78" s="146">
        <f t="shared" ref="N78:V78" si="36">C78/C17*100</f>
        <v>202.67857142857144</v>
      </c>
      <c r="O78" s="140">
        <f t="shared" si="36"/>
        <v>140.55118110236222</v>
      </c>
      <c r="P78" s="140">
        <f t="shared" si="36"/>
        <v>154.20875420875419</v>
      </c>
      <c r="Q78" s="140">
        <f t="shared" si="36"/>
        <v>89.402173913043484</v>
      </c>
      <c r="R78" s="140">
        <f t="shared" si="36"/>
        <v>96.7581047381546</v>
      </c>
      <c r="S78" s="140">
        <f t="shared" si="36"/>
        <v>174.2738589211618</v>
      </c>
      <c r="T78" s="140">
        <f t="shared" si="36"/>
        <v>207.56302521008399</v>
      </c>
      <c r="U78" s="140">
        <f t="shared" si="36"/>
        <v>29.411764705882355</v>
      </c>
      <c r="V78" s="145">
        <f t="shared" si="36"/>
        <v>107.2992700729927</v>
      </c>
    </row>
    <row r="79" spans="2:22">
      <c r="B79" s="158" t="s">
        <v>28</v>
      </c>
      <c r="C79" s="137">
        <v>19.100000000000001</v>
      </c>
      <c r="D79" s="138">
        <v>30.7</v>
      </c>
      <c r="E79" s="138">
        <v>14.9</v>
      </c>
      <c r="F79" s="138">
        <v>29</v>
      </c>
      <c r="G79" s="138">
        <v>52.3</v>
      </c>
      <c r="H79" s="138">
        <v>25.4</v>
      </c>
      <c r="I79" s="138">
        <v>5.0999999999999996</v>
      </c>
      <c r="J79" s="138">
        <v>19.8</v>
      </c>
      <c r="K79" s="139">
        <v>13.5</v>
      </c>
      <c r="M79" s="158" t="s">
        <v>28</v>
      </c>
      <c r="N79" s="146">
        <f t="shared" ref="N79:V79" si="37">C79/C18*100</f>
        <v>596.875</v>
      </c>
      <c r="O79" s="140">
        <f t="shared" si="37"/>
        <v>67.324561403508767</v>
      </c>
      <c r="P79" s="140">
        <f t="shared" si="37"/>
        <v>91.975308641975317</v>
      </c>
      <c r="Q79" s="140">
        <f t="shared" si="37"/>
        <v>59.917355371900825</v>
      </c>
      <c r="R79" s="140">
        <f t="shared" si="37"/>
        <v>152.9239766081871</v>
      </c>
      <c r="S79" s="140">
        <f t="shared" si="37"/>
        <v>129.59183673469386</v>
      </c>
      <c r="T79" s="140">
        <f t="shared" si="37"/>
        <v>104.08163265306121</v>
      </c>
      <c r="U79" s="140">
        <f t="shared" si="37"/>
        <v>150.00000000000003</v>
      </c>
      <c r="V79" s="145">
        <f t="shared" si="37"/>
        <v>100</v>
      </c>
    </row>
    <row r="80" spans="2:22">
      <c r="B80" s="158" t="s">
        <v>30</v>
      </c>
      <c r="C80" s="137">
        <v>41.5</v>
      </c>
      <c r="D80" s="138">
        <v>54.3</v>
      </c>
      <c r="E80" s="138">
        <v>56.1</v>
      </c>
      <c r="F80" s="138">
        <v>62.9</v>
      </c>
      <c r="G80" s="138">
        <v>45</v>
      </c>
      <c r="H80" s="138">
        <v>37</v>
      </c>
      <c r="I80" s="138">
        <v>35.5</v>
      </c>
      <c r="J80" s="138">
        <v>12.8</v>
      </c>
      <c r="K80" s="139">
        <v>10.6</v>
      </c>
      <c r="M80" s="158" t="s">
        <v>30</v>
      </c>
      <c r="N80" s="146">
        <f t="shared" ref="N80:V80" si="38">C80/C19*100</f>
        <v>298.56115107913672</v>
      </c>
      <c r="O80" s="140">
        <f t="shared" si="38"/>
        <v>128.36879432624113</v>
      </c>
      <c r="P80" s="140">
        <f t="shared" si="38"/>
        <v>140.6015037593985</v>
      </c>
      <c r="Q80" s="140">
        <f t="shared" si="38"/>
        <v>118.23308270676691</v>
      </c>
      <c r="R80" s="140">
        <f t="shared" si="38"/>
        <v>120.32085561497328</v>
      </c>
      <c r="S80" s="140">
        <f t="shared" si="38"/>
        <v>114.19753086419753</v>
      </c>
      <c r="T80" s="140">
        <f t="shared" si="38"/>
        <v>187.83068783068785</v>
      </c>
      <c r="U80" s="140">
        <f t="shared" si="38"/>
        <v>102.4</v>
      </c>
      <c r="V80" s="145">
        <f t="shared" si="38"/>
        <v>70.666666666666671</v>
      </c>
    </row>
    <row r="81" spans="1:22">
      <c r="B81" s="158" t="s">
        <v>32</v>
      </c>
      <c r="C81" s="137">
        <v>9.4</v>
      </c>
      <c r="D81" s="138">
        <v>25.1</v>
      </c>
      <c r="E81" s="138">
        <v>9.6</v>
      </c>
      <c r="F81" s="138">
        <v>16.600000000000001</v>
      </c>
      <c r="G81" s="138">
        <v>23.6</v>
      </c>
      <c r="H81" s="138">
        <v>13.9</v>
      </c>
      <c r="I81" s="138">
        <v>23</v>
      </c>
      <c r="J81" s="138">
        <v>26.7</v>
      </c>
      <c r="K81" s="139">
        <v>16.5</v>
      </c>
      <c r="M81" s="158" t="s">
        <v>32</v>
      </c>
      <c r="N81" s="146">
        <f t="shared" ref="N81:V81" si="39">C81/C20*100</f>
        <v>235</v>
      </c>
      <c r="O81" s="140">
        <f t="shared" si="39"/>
        <v>105.02092050209207</v>
      </c>
      <c r="P81" s="140">
        <f t="shared" si="39"/>
        <v>50</v>
      </c>
      <c r="Q81" s="140">
        <f t="shared" si="39"/>
        <v>98.80952380952381</v>
      </c>
      <c r="R81" s="140">
        <f t="shared" si="39"/>
        <v>82.51748251748252</v>
      </c>
      <c r="S81" s="140">
        <f t="shared" si="39"/>
        <v>112.09677419354837</v>
      </c>
      <c r="T81" s="140">
        <f t="shared" si="39"/>
        <v>178.29457364341087</v>
      </c>
      <c r="U81" s="140">
        <f t="shared" si="39"/>
        <v>117.10526315789474</v>
      </c>
      <c r="V81" s="145">
        <f t="shared" si="39"/>
        <v>75.688073394495419</v>
      </c>
    </row>
    <row r="82" spans="1:22">
      <c r="B82" s="158" t="s">
        <v>33</v>
      </c>
      <c r="C82" s="137">
        <v>13.1</v>
      </c>
      <c r="D82" s="138">
        <v>50.1</v>
      </c>
      <c r="E82" s="138">
        <v>10.7</v>
      </c>
      <c r="F82" s="138">
        <v>33.200000000000003</v>
      </c>
      <c r="G82" s="138">
        <v>43.4</v>
      </c>
      <c r="H82" s="138">
        <v>20.2</v>
      </c>
      <c r="I82" s="138">
        <v>4.4000000000000004</v>
      </c>
      <c r="J82" s="138">
        <v>12.9</v>
      </c>
      <c r="K82" s="139">
        <v>18.7</v>
      </c>
      <c r="M82" s="158" t="s">
        <v>33</v>
      </c>
      <c r="N82" s="146">
        <f t="shared" ref="N82:V82" si="40">C82/C21*100</f>
        <v>184.50704225352112</v>
      </c>
      <c r="O82" s="140">
        <f t="shared" si="40"/>
        <v>146.49122807017542</v>
      </c>
      <c r="P82" s="140">
        <f t="shared" si="40"/>
        <v>66.875</v>
      </c>
      <c r="Q82" s="140">
        <f t="shared" si="40"/>
        <v>84.478371501272278</v>
      </c>
      <c r="R82" s="140">
        <f t="shared" si="40"/>
        <v>104.83091787439614</v>
      </c>
      <c r="S82" s="140">
        <f t="shared" si="40"/>
        <v>90.990990990990994</v>
      </c>
      <c r="T82" s="140">
        <f t="shared" si="40"/>
        <v>157.14285714285717</v>
      </c>
      <c r="U82" s="140">
        <f t="shared" si="40"/>
        <v>208.06451612903226</v>
      </c>
      <c r="V82" s="145">
        <f t="shared" si="40"/>
        <v>111.3095238095238</v>
      </c>
    </row>
    <row r="83" spans="1:22">
      <c r="B83" s="158" t="s">
        <v>34</v>
      </c>
      <c r="C83" s="137">
        <v>19.399999999999999</v>
      </c>
      <c r="D83" s="138">
        <v>63.8</v>
      </c>
      <c r="E83" s="138">
        <v>10.6</v>
      </c>
      <c r="F83" s="138">
        <v>7.9</v>
      </c>
      <c r="G83" s="138">
        <v>24.6</v>
      </c>
      <c r="H83" s="138">
        <v>46.9</v>
      </c>
      <c r="I83" s="138">
        <v>18.600000000000001</v>
      </c>
      <c r="J83" s="138">
        <v>19.100000000000001</v>
      </c>
      <c r="K83" s="139">
        <v>9.6</v>
      </c>
      <c r="M83" s="158" t="s">
        <v>34</v>
      </c>
      <c r="N83" s="146">
        <f t="shared" ref="N83:V83" si="41">C83/C22*100</f>
        <v>210.86956521739131</v>
      </c>
      <c r="O83" s="140">
        <f t="shared" si="41"/>
        <v>104.07830342577489</v>
      </c>
      <c r="P83" s="140">
        <f t="shared" si="41"/>
        <v>51.960784313725497</v>
      </c>
      <c r="Q83" s="140">
        <f t="shared" si="41"/>
        <v>25.159235668789808</v>
      </c>
      <c r="R83" s="140">
        <f t="shared" si="41"/>
        <v>84.246575342465761</v>
      </c>
      <c r="S83" s="140">
        <f t="shared" si="41"/>
        <v>151.29032258064515</v>
      </c>
      <c r="T83" s="140">
        <f t="shared" si="41"/>
        <v>106.28571428571429</v>
      </c>
      <c r="U83" s="140">
        <f t="shared" si="41"/>
        <v>209.8901098901099</v>
      </c>
      <c r="V83" s="145">
        <f t="shared" si="41"/>
        <v>83.478260869565219</v>
      </c>
    </row>
    <row r="84" spans="1:22">
      <c r="B84" s="158" t="s">
        <v>35</v>
      </c>
      <c r="C84" s="137">
        <v>12.9</v>
      </c>
      <c r="D84" s="138">
        <v>20</v>
      </c>
      <c r="E84" s="138">
        <v>20.5</v>
      </c>
      <c r="F84" s="138">
        <v>24.6</v>
      </c>
      <c r="G84" s="138">
        <v>36.6</v>
      </c>
      <c r="H84" s="138">
        <v>35.799999999999997</v>
      </c>
      <c r="I84" s="138">
        <v>5.7</v>
      </c>
      <c r="J84" s="138">
        <v>7.8</v>
      </c>
      <c r="K84" s="139">
        <v>19.899999999999999</v>
      </c>
      <c r="M84" s="158" t="s">
        <v>35</v>
      </c>
      <c r="N84" s="146">
        <f t="shared" ref="N84:V84" si="42">C84/C23*100</f>
        <v>109.32203389830508</v>
      </c>
      <c r="O84" s="140">
        <f t="shared" si="42"/>
        <v>88.105726872246706</v>
      </c>
      <c r="P84" s="140">
        <f t="shared" si="42"/>
        <v>102.49999999999999</v>
      </c>
      <c r="Q84" s="140">
        <f t="shared" si="42"/>
        <v>92.830188679245282</v>
      </c>
      <c r="R84" s="140">
        <f t="shared" si="42"/>
        <v>106.08695652173914</v>
      </c>
      <c r="S84" s="140">
        <f t="shared" si="42"/>
        <v>104.67836257309939</v>
      </c>
      <c r="T84" s="140">
        <f t="shared" si="42"/>
        <v>139.02439024390245</v>
      </c>
      <c r="U84" s="140">
        <f t="shared" si="42"/>
        <v>114.70588235294117</v>
      </c>
      <c r="V84" s="145">
        <f t="shared" si="42"/>
        <v>105.29100529100531</v>
      </c>
    </row>
    <row r="85" spans="1:22">
      <c r="B85" s="158" t="s">
        <v>36</v>
      </c>
      <c r="C85" s="137">
        <v>46.3</v>
      </c>
      <c r="D85" s="138">
        <v>80.599999999999994</v>
      </c>
      <c r="E85" s="138">
        <v>28.9</v>
      </c>
      <c r="F85" s="138">
        <v>30.9</v>
      </c>
      <c r="G85" s="138">
        <v>40.700000000000003</v>
      </c>
      <c r="H85" s="138">
        <v>37.6</v>
      </c>
      <c r="I85" s="138">
        <v>14.5</v>
      </c>
      <c r="J85" s="138">
        <v>14.3</v>
      </c>
      <c r="K85" s="139">
        <v>9.9</v>
      </c>
      <c r="M85" s="158" t="s">
        <v>36</v>
      </c>
      <c r="N85" s="146">
        <f t="shared" ref="N85:V85" si="43">C85/C24*100</f>
        <v>261.58192090395482</v>
      </c>
      <c r="O85" s="140">
        <f t="shared" si="43"/>
        <v>125.74102964118565</v>
      </c>
      <c r="P85" s="140">
        <f t="shared" si="43"/>
        <v>77.479892761394112</v>
      </c>
      <c r="Q85" s="140">
        <f t="shared" si="43"/>
        <v>71.860465116279073</v>
      </c>
      <c r="R85" s="140">
        <f t="shared" si="43"/>
        <v>91.666666666666671</v>
      </c>
      <c r="S85" s="140">
        <f t="shared" si="43"/>
        <v>142.42424242424244</v>
      </c>
      <c r="T85" s="140">
        <f t="shared" si="43"/>
        <v>176.82926829268294</v>
      </c>
      <c r="U85" s="140">
        <f t="shared" si="43"/>
        <v>140.19607843137257</v>
      </c>
      <c r="V85" s="145">
        <f t="shared" si="43"/>
        <v>282.85714285714289</v>
      </c>
    </row>
    <row r="86" spans="1:22">
      <c r="B86" s="158" t="s">
        <v>37</v>
      </c>
      <c r="C86" s="137">
        <v>21</v>
      </c>
      <c r="D86" s="138">
        <v>63.2</v>
      </c>
      <c r="E86" s="138">
        <v>20.399999999999999</v>
      </c>
      <c r="F86" s="138">
        <v>41.3</v>
      </c>
      <c r="G86" s="138">
        <v>31.2</v>
      </c>
      <c r="H86" s="138">
        <v>25.6</v>
      </c>
      <c r="I86" s="138">
        <v>14.7</v>
      </c>
      <c r="J86" s="138">
        <v>34.200000000000003</v>
      </c>
      <c r="K86" s="139">
        <v>5.0999999999999996</v>
      </c>
      <c r="M86" s="158" t="s">
        <v>37</v>
      </c>
      <c r="N86" s="146">
        <f t="shared" ref="N86:V86" si="44">C86/C25*100</f>
        <v>291.66666666666663</v>
      </c>
      <c r="O86" s="140">
        <f t="shared" si="44"/>
        <v>137.69063180827888</v>
      </c>
      <c r="P86" s="140">
        <f t="shared" si="44"/>
        <v>96.682464454976298</v>
      </c>
      <c r="Q86" s="140">
        <f t="shared" si="44"/>
        <v>78.81679389312977</v>
      </c>
      <c r="R86" s="140">
        <f t="shared" si="44"/>
        <v>87.640449438202239</v>
      </c>
      <c r="S86" s="140">
        <f t="shared" si="44"/>
        <v>89.824561403508767</v>
      </c>
      <c r="T86" s="140">
        <f t="shared" si="44"/>
        <v>213.04347826086953</v>
      </c>
      <c r="U86" s="140">
        <f t="shared" si="44"/>
        <v>234.24657534246575</v>
      </c>
      <c r="V86" s="145">
        <f t="shared" si="44"/>
        <v>61.44578313253011</v>
      </c>
    </row>
    <row r="87" spans="1:22">
      <c r="B87" s="158" t="s">
        <v>38</v>
      </c>
      <c r="C87" s="137">
        <v>68.7</v>
      </c>
      <c r="D87" s="138">
        <v>61.3</v>
      </c>
      <c r="E87" s="138">
        <v>16.100000000000001</v>
      </c>
      <c r="F87" s="138">
        <v>25.4</v>
      </c>
      <c r="G87" s="138">
        <v>23.3</v>
      </c>
      <c r="H87" s="138">
        <v>24.4</v>
      </c>
      <c r="I87" s="138" t="s">
        <v>14</v>
      </c>
      <c r="J87" s="138">
        <v>45.9</v>
      </c>
      <c r="K87" s="139" t="s">
        <v>14</v>
      </c>
      <c r="M87" s="158" t="s">
        <v>38</v>
      </c>
      <c r="N87" s="146">
        <f t="shared" ref="N87:V87" si="45">C87/C26*100</f>
        <v>120.95070422535213</v>
      </c>
      <c r="O87" s="140">
        <f t="shared" si="45"/>
        <v>150.61425061425061</v>
      </c>
      <c r="P87" s="140">
        <f t="shared" si="45"/>
        <v>61.216730038022817</v>
      </c>
      <c r="Q87" s="140">
        <f t="shared" si="45"/>
        <v>60.91127098321342</v>
      </c>
      <c r="R87" s="140">
        <f t="shared" si="45"/>
        <v>65.633802816901408</v>
      </c>
      <c r="S87" s="140">
        <f t="shared" si="45"/>
        <v>76.489028213166137</v>
      </c>
      <c r="T87" s="140" t="e">
        <f t="shared" si="45"/>
        <v>#VALUE!</v>
      </c>
      <c r="U87" s="140">
        <f t="shared" si="45"/>
        <v>425</v>
      </c>
      <c r="V87" s="145" t="e">
        <f t="shared" si="45"/>
        <v>#VALUE!</v>
      </c>
    </row>
    <row r="88" spans="1:22">
      <c r="B88" s="158" t="s">
        <v>39</v>
      </c>
      <c r="C88" s="137">
        <v>10</v>
      </c>
      <c r="D88" s="138">
        <v>17.8</v>
      </c>
      <c r="E88" s="138">
        <v>15.1</v>
      </c>
      <c r="F88" s="138">
        <v>45.2</v>
      </c>
      <c r="G88" s="138">
        <v>31.9</v>
      </c>
      <c r="H88" s="138">
        <v>29.5</v>
      </c>
      <c r="I88" s="138">
        <v>9.1999999999999993</v>
      </c>
      <c r="J88" s="138">
        <v>23.9</v>
      </c>
      <c r="K88" s="139">
        <v>17.399999999999999</v>
      </c>
      <c r="M88" s="158" t="s">
        <v>39</v>
      </c>
      <c r="N88" s="146">
        <f t="shared" ref="N88:V88" si="46">C88/C27*100</f>
        <v>89.285714285714292</v>
      </c>
      <c r="O88" s="140">
        <f t="shared" si="46"/>
        <v>82.79069767441861</v>
      </c>
      <c r="P88" s="140">
        <f t="shared" si="46"/>
        <v>64.806866952789704</v>
      </c>
      <c r="Q88" s="140">
        <f t="shared" si="46"/>
        <v>106.85579196217496</v>
      </c>
      <c r="R88" s="140">
        <f t="shared" si="46"/>
        <v>106.33333333333333</v>
      </c>
      <c r="S88" s="140">
        <f t="shared" si="46"/>
        <v>119.43319838056681</v>
      </c>
      <c r="T88" s="140">
        <f t="shared" si="46"/>
        <v>133.33333333333331</v>
      </c>
      <c r="U88" s="140">
        <f t="shared" si="46"/>
        <v>143.97590361445779</v>
      </c>
      <c r="V88" s="145">
        <f t="shared" si="46"/>
        <v>84.05797101449275</v>
      </c>
    </row>
    <row r="89" spans="1:22">
      <c r="B89" s="158" t="s">
        <v>40</v>
      </c>
      <c r="C89" s="137">
        <v>9.6999999999999993</v>
      </c>
      <c r="D89" s="138">
        <v>26</v>
      </c>
      <c r="E89" s="138">
        <v>11.8</v>
      </c>
      <c r="F89" s="138">
        <v>27.1</v>
      </c>
      <c r="G89" s="138">
        <v>19.2</v>
      </c>
      <c r="H89" s="138">
        <v>20.6</v>
      </c>
      <c r="I89" s="138">
        <v>8.6</v>
      </c>
      <c r="J89" s="138">
        <v>32.6</v>
      </c>
      <c r="K89" s="139">
        <v>22.2</v>
      </c>
      <c r="M89" s="158" t="s">
        <v>40</v>
      </c>
      <c r="N89" s="146">
        <f t="shared" ref="N89:V89" si="47">C89/C28*100</f>
        <v>173.21428571428572</v>
      </c>
      <c r="O89" s="140">
        <f t="shared" si="47"/>
        <v>82.802547770700642</v>
      </c>
      <c r="P89" s="140">
        <f t="shared" si="47"/>
        <v>64.130434782608702</v>
      </c>
      <c r="Q89" s="140">
        <f t="shared" si="47"/>
        <v>86.581469648562305</v>
      </c>
      <c r="R89" s="140">
        <f t="shared" si="47"/>
        <v>86.486486486486484</v>
      </c>
      <c r="S89" s="140">
        <f t="shared" si="47"/>
        <v>97.169811320754732</v>
      </c>
      <c r="T89" s="140">
        <f t="shared" si="47"/>
        <v>128.35820895522389</v>
      </c>
      <c r="U89" s="140">
        <f t="shared" si="47"/>
        <v>142.35807860262011</v>
      </c>
      <c r="V89" s="145">
        <f t="shared" si="47"/>
        <v>112.12121212121211</v>
      </c>
    </row>
    <row r="90" spans="1:22">
      <c r="B90" s="158" t="s">
        <v>41</v>
      </c>
      <c r="C90" s="137">
        <v>33.6</v>
      </c>
      <c r="D90" s="138">
        <v>41.4</v>
      </c>
      <c r="E90" s="138">
        <v>21.1</v>
      </c>
      <c r="F90" s="138">
        <v>32.799999999999997</v>
      </c>
      <c r="G90" s="138">
        <v>44.7</v>
      </c>
      <c r="H90" s="138">
        <v>34.5</v>
      </c>
      <c r="I90" s="138">
        <v>34.1</v>
      </c>
      <c r="J90" s="138">
        <v>27.7</v>
      </c>
      <c r="K90" s="139">
        <v>63.5</v>
      </c>
      <c r="M90" s="158" t="s">
        <v>41</v>
      </c>
      <c r="N90" s="146">
        <f t="shared" ref="N90:V90" si="48">C90/C29*100</f>
        <v>161.53846153846155</v>
      </c>
      <c r="O90" s="140">
        <f t="shared" si="48"/>
        <v>122.48520710059172</v>
      </c>
      <c r="P90" s="140">
        <f t="shared" si="48"/>
        <v>93.362831858407077</v>
      </c>
      <c r="Q90" s="140">
        <f t="shared" si="48"/>
        <v>74.715261958997715</v>
      </c>
      <c r="R90" s="140">
        <f t="shared" si="48"/>
        <v>105.17647058823529</v>
      </c>
      <c r="S90" s="140">
        <f t="shared" si="48"/>
        <v>133.20463320463321</v>
      </c>
      <c r="T90" s="140">
        <f t="shared" si="48"/>
        <v>141.49377593360995</v>
      </c>
      <c r="U90" s="140">
        <f t="shared" si="48"/>
        <v>162.94117647058823</v>
      </c>
      <c r="V90" s="145">
        <f t="shared" si="48"/>
        <v>112.38938053097345</v>
      </c>
    </row>
    <row r="91" spans="1:22">
      <c r="B91" s="158" t="s">
        <v>42</v>
      </c>
      <c r="C91" s="137">
        <v>8.9</v>
      </c>
      <c r="D91" s="138">
        <v>20.6</v>
      </c>
      <c r="E91" s="138">
        <v>14.6</v>
      </c>
      <c r="F91" s="138">
        <v>20.9</v>
      </c>
      <c r="G91" s="138">
        <v>23.3</v>
      </c>
      <c r="H91" s="138">
        <v>11.1</v>
      </c>
      <c r="I91" s="138">
        <v>9.1</v>
      </c>
      <c r="J91" s="138">
        <v>27.9</v>
      </c>
      <c r="K91" s="139">
        <v>16.3</v>
      </c>
      <c r="M91" s="158" t="s">
        <v>42</v>
      </c>
      <c r="N91" s="146">
        <f t="shared" ref="N91:V91" si="49">C91/C30*100</f>
        <v>211.9047619047619</v>
      </c>
      <c r="O91" s="140">
        <f t="shared" si="49"/>
        <v>119.07514450867052</v>
      </c>
      <c r="P91" s="140">
        <f t="shared" si="49"/>
        <v>70.192307692307693</v>
      </c>
      <c r="Q91" s="140">
        <f t="shared" si="49"/>
        <v>65.930599369085172</v>
      </c>
      <c r="R91" s="140">
        <f t="shared" si="49"/>
        <v>91.732283464566933</v>
      </c>
      <c r="S91" s="140">
        <f t="shared" si="49"/>
        <v>83.458646616541344</v>
      </c>
      <c r="T91" s="140">
        <f t="shared" si="49"/>
        <v>101.11111111111111</v>
      </c>
      <c r="U91" s="140">
        <f t="shared" si="49"/>
        <v>145.3125</v>
      </c>
      <c r="V91" s="145">
        <f t="shared" si="49"/>
        <v>105.84415584415585</v>
      </c>
    </row>
    <row r="92" spans="1:22">
      <c r="B92" s="158" t="s">
        <v>64</v>
      </c>
      <c r="C92" s="137">
        <v>34.200000000000003</v>
      </c>
      <c r="D92" s="138">
        <v>77.900000000000006</v>
      </c>
      <c r="E92" s="138">
        <v>21.1</v>
      </c>
      <c r="F92" s="138">
        <v>24.6</v>
      </c>
      <c r="G92" s="138">
        <v>57.5</v>
      </c>
      <c r="H92" s="138">
        <v>46.1</v>
      </c>
      <c r="I92" s="138">
        <v>6.4</v>
      </c>
      <c r="J92" s="138">
        <v>19</v>
      </c>
      <c r="K92" s="139">
        <v>20.100000000000001</v>
      </c>
      <c r="M92" s="158" t="s">
        <v>64</v>
      </c>
      <c r="N92" s="146">
        <f t="shared" ref="N92:V92" si="50">C92/C31*100</f>
        <v>185.86956521739134</v>
      </c>
      <c r="O92" s="140">
        <f t="shared" si="50"/>
        <v>128.54785478547853</v>
      </c>
      <c r="P92" s="140">
        <f t="shared" si="50"/>
        <v>100.47619047619048</v>
      </c>
      <c r="Q92" s="140">
        <f t="shared" si="50"/>
        <v>70.285714285714278</v>
      </c>
      <c r="R92" s="140">
        <f t="shared" si="50"/>
        <v>103.60360360360362</v>
      </c>
      <c r="S92" s="140">
        <f t="shared" si="50"/>
        <v>143.61370716510905</v>
      </c>
      <c r="T92" s="140">
        <f t="shared" si="50"/>
        <v>123.07692307692308</v>
      </c>
      <c r="U92" s="140">
        <f t="shared" si="50"/>
        <v>141.79104477611938</v>
      </c>
      <c r="V92" s="145">
        <f t="shared" si="50"/>
        <v>79.446640316205546</v>
      </c>
    </row>
    <row r="93" spans="1:22" ht="15.75" thickBot="1">
      <c r="B93" s="160" t="s">
        <v>65</v>
      </c>
      <c r="C93" s="161">
        <v>46.4</v>
      </c>
      <c r="D93" s="149">
        <v>44</v>
      </c>
      <c r="E93" s="149">
        <v>8.1</v>
      </c>
      <c r="F93" s="149">
        <v>15.9</v>
      </c>
      <c r="G93" s="149">
        <v>61</v>
      </c>
      <c r="H93" s="149">
        <v>31.8</v>
      </c>
      <c r="I93" s="149">
        <v>4</v>
      </c>
      <c r="J93" s="149">
        <v>17.5</v>
      </c>
      <c r="K93" s="151">
        <v>12.1</v>
      </c>
      <c r="M93" s="160" t="s">
        <v>65</v>
      </c>
      <c r="N93" s="148">
        <f t="shared" ref="N93:V93" si="51">C93/C32*100</f>
        <v>97.68421052631578</v>
      </c>
      <c r="O93" s="150">
        <f t="shared" si="51"/>
        <v>102.56410256410258</v>
      </c>
      <c r="P93" s="150">
        <f t="shared" si="51"/>
        <v>89.999999999999986</v>
      </c>
      <c r="Q93" s="150">
        <f t="shared" si="51"/>
        <v>79.104477611940297</v>
      </c>
      <c r="R93" s="150">
        <f t="shared" si="51"/>
        <v>105.35405872193438</v>
      </c>
      <c r="S93" s="150">
        <f t="shared" si="51"/>
        <v>110.41666666666667</v>
      </c>
      <c r="T93" s="150">
        <f t="shared" si="51"/>
        <v>105.26315789473684</v>
      </c>
      <c r="U93" s="150">
        <f t="shared" si="51"/>
        <v>118.24324324324324</v>
      </c>
      <c r="V93" s="166">
        <f t="shared" si="51"/>
        <v>108.03571428571428</v>
      </c>
    </row>
    <row r="94" spans="1:22">
      <c r="B94" s="8" t="s">
        <v>338</v>
      </c>
    </row>
    <row r="95" spans="1:22">
      <c r="A95" s="266" t="s">
        <v>0</v>
      </c>
      <c r="B95" s="266"/>
      <c r="C95" s="266"/>
      <c r="D95" s="266"/>
      <c r="E95" s="266"/>
      <c r="F95" s="266"/>
      <c r="G95" s="266"/>
      <c r="H95" s="266"/>
      <c r="I95" s="266"/>
      <c r="J95" s="1"/>
    </row>
    <row r="98" spans="2:2">
      <c r="B98" t="s">
        <v>323</v>
      </c>
    </row>
  </sheetData>
  <mergeCells count="3">
    <mergeCell ref="B1:N1"/>
    <mergeCell ref="A3:I3"/>
    <mergeCell ref="A95:I9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N37"/>
  <sheetViews>
    <sheetView showGridLines="0" workbookViewId="0">
      <selection activeCell="A2" sqref="A2"/>
    </sheetView>
  </sheetViews>
  <sheetFormatPr defaultRowHeight="15"/>
  <cols>
    <col min="2" max="2" width="26.5703125" customWidth="1"/>
  </cols>
  <sheetData>
    <row r="1" spans="1:14" ht="18.75">
      <c r="A1" s="2" t="s">
        <v>354</v>
      </c>
      <c r="B1" s="263" t="s">
        <v>78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3" spans="1:14">
      <c r="A3" s="266" t="s">
        <v>4</v>
      </c>
      <c r="B3" s="266"/>
      <c r="C3" s="266"/>
      <c r="D3" s="266"/>
      <c r="E3" s="266"/>
      <c r="F3" s="266"/>
      <c r="G3" s="266"/>
      <c r="H3" s="266"/>
      <c r="I3" s="266"/>
      <c r="J3" s="1"/>
    </row>
    <row r="4" spans="1:14" ht="15.75" thickBot="1"/>
    <row r="5" spans="1:14" ht="15.75" thickBot="1">
      <c r="B5" s="31"/>
      <c r="C5" s="30">
        <v>2005</v>
      </c>
      <c r="D5" s="29">
        <v>1999</v>
      </c>
    </row>
    <row r="6" spans="1:14">
      <c r="B6" s="32" t="s">
        <v>12</v>
      </c>
      <c r="C6" s="9">
        <v>40</v>
      </c>
      <c r="D6" s="16"/>
    </row>
    <row r="7" spans="1:14">
      <c r="B7" s="27" t="s">
        <v>13</v>
      </c>
      <c r="C7" s="21">
        <v>39</v>
      </c>
      <c r="D7" s="11">
        <v>39</v>
      </c>
    </row>
    <row r="8" spans="1:14">
      <c r="B8" s="27" t="s">
        <v>91</v>
      </c>
      <c r="C8" s="21"/>
      <c r="D8" s="11">
        <v>38</v>
      </c>
    </row>
    <row r="9" spans="1:14">
      <c r="B9" s="27" t="s">
        <v>15</v>
      </c>
      <c r="C9" s="21">
        <v>37</v>
      </c>
      <c r="D9" s="11">
        <v>30</v>
      </c>
    </row>
    <row r="10" spans="1:14">
      <c r="B10" s="27" t="s">
        <v>16</v>
      </c>
      <c r="C10" s="21">
        <v>71</v>
      </c>
      <c r="D10" s="11">
        <v>72</v>
      </c>
    </row>
    <row r="11" spans="1:14">
      <c r="B11" s="27" t="s">
        <v>17</v>
      </c>
      <c r="C11" s="21">
        <v>28</v>
      </c>
      <c r="D11" s="11">
        <v>31</v>
      </c>
    </row>
    <row r="12" spans="1:14">
      <c r="B12" s="27" t="s">
        <v>18</v>
      </c>
      <c r="C12" s="21">
        <v>15</v>
      </c>
      <c r="D12" s="11">
        <v>4</v>
      </c>
    </row>
    <row r="13" spans="1:14">
      <c r="B13" s="27" t="s">
        <v>19</v>
      </c>
      <c r="C13" s="21">
        <v>31</v>
      </c>
      <c r="D13" s="11">
        <v>25</v>
      </c>
    </row>
    <row r="14" spans="1:14">
      <c r="B14" s="27" t="s">
        <v>20</v>
      </c>
      <c r="C14" s="21">
        <v>33</v>
      </c>
      <c r="D14" s="11">
        <v>37</v>
      </c>
    </row>
    <row r="15" spans="1:14">
      <c r="B15" s="27" t="s">
        <v>21</v>
      </c>
      <c r="C15" s="21">
        <v>33</v>
      </c>
      <c r="D15" s="11">
        <v>21</v>
      </c>
    </row>
    <row r="16" spans="1:14">
      <c r="B16" s="27" t="s">
        <v>22</v>
      </c>
      <c r="C16" s="21">
        <v>79</v>
      </c>
      <c r="D16" s="11">
        <v>82</v>
      </c>
    </row>
    <row r="17" spans="2:4">
      <c r="B17" s="27" t="s">
        <v>23</v>
      </c>
      <c r="C17" s="21">
        <v>53</v>
      </c>
      <c r="D17" s="11">
        <v>64</v>
      </c>
    </row>
    <row r="18" spans="2:4">
      <c r="B18" s="27" t="s">
        <v>24</v>
      </c>
      <c r="C18" s="21">
        <v>26</v>
      </c>
      <c r="D18" s="11">
        <v>24</v>
      </c>
    </row>
    <row r="19" spans="2:4">
      <c r="B19" s="27" t="s">
        <v>25</v>
      </c>
      <c r="C19" s="21">
        <v>68</v>
      </c>
      <c r="D19" s="11">
        <v>76</v>
      </c>
    </row>
    <row r="20" spans="2:4">
      <c r="B20" s="27" t="s">
        <v>26</v>
      </c>
      <c r="C20" s="21">
        <v>49</v>
      </c>
      <c r="D20" s="11"/>
    </row>
    <row r="21" spans="2:4">
      <c r="B21" s="27" t="s">
        <v>27</v>
      </c>
      <c r="C21" s="21">
        <v>64</v>
      </c>
      <c r="D21" s="11">
        <v>47</v>
      </c>
    </row>
    <row r="22" spans="2:4">
      <c r="B22" s="27" t="s">
        <v>28</v>
      </c>
      <c r="C22" s="21">
        <v>54</v>
      </c>
      <c r="D22" s="11">
        <v>57</v>
      </c>
    </row>
    <row r="23" spans="2:4">
      <c r="B23" s="27" t="s">
        <v>29</v>
      </c>
      <c r="C23" s="21">
        <v>28</v>
      </c>
      <c r="D23" s="11">
        <v>29</v>
      </c>
    </row>
    <row r="24" spans="2:4">
      <c r="B24" s="27" t="s">
        <v>30</v>
      </c>
      <c r="C24" s="21">
        <v>51</v>
      </c>
      <c r="D24" s="11">
        <v>63</v>
      </c>
    </row>
    <row r="25" spans="2:4">
      <c r="B25" s="27" t="s">
        <v>31</v>
      </c>
      <c r="C25" s="21">
        <v>54</v>
      </c>
      <c r="D25" s="11"/>
    </row>
    <row r="26" spans="2:4">
      <c r="B26" s="27" t="s">
        <v>32</v>
      </c>
      <c r="C26" s="21">
        <v>25</v>
      </c>
      <c r="D26" s="11">
        <v>12</v>
      </c>
    </row>
    <row r="27" spans="2:4">
      <c r="B27" s="27" t="s">
        <v>33</v>
      </c>
      <c r="C27" s="21">
        <v>19</v>
      </c>
      <c r="D27" s="11">
        <v>28</v>
      </c>
    </row>
    <row r="28" spans="2:4">
      <c r="B28" s="27" t="s">
        <v>34</v>
      </c>
      <c r="C28" s="21">
        <v>65</v>
      </c>
      <c r="D28" s="11">
        <v>61</v>
      </c>
    </row>
    <row r="29" spans="2:4">
      <c r="B29" s="27" t="s">
        <v>35</v>
      </c>
      <c r="C29" s="21">
        <v>56</v>
      </c>
      <c r="D29" s="11">
        <v>78</v>
      </c>
    </row>
    <row r="30" spans="2:4">
      <c r="B30" s="27" t="s">
        <v>36</v>
      </c>
      <c r="C30" s="21">
        <v>60</v>
      </c>
      <c r="D30" s="11">
        <v>89</v>
      </c>
    </row>
    <row r="31" spans="2:4">
      <c r="B31" s="27" t="s">
        <v>37</v>
      </c>
      <c r="C31" s="21">
        <v>27</v>
      </c>
      <c r="D31" s="11">
        <v>52</v>
      </c>
    </row>
    <row r="32" spans="2:4">
      <c r="B32" s="27" t="s">
        <v>38</v>
      </c>
      <c r="C32" s="21">
        <v>40</v>
      </c>
      <c r="D32" s="11"/>
    </row>
    <row r="33" spans="2:4">
      <c r="B33" s="27" t="s">
        <v>39</v>
      </c>
      <c r="C33" s="21">
        <v>23</v>
      </c>
      <c r="D33" s="11">
        <v>18</v>
      </c>
    </row>
    <row r="34" spans="2:4">
      <c r="B34" s="27" t="s">
        <v>40</v>
      </c>
      <c r="C34" s="21">
        <v>22</v>
      </c>
      <c r="D34" s="11">
        <v>9</v>
      </c>
    </row>
    <row r="35" spans="2:4">
      <c r="B35" s="27" t="s">
        <v>41</v>
      </c>
      <c r="C35" s="21">
        <v>10</v>
      </c>
      <c r="D35" s="11">
        <v>13</v>
      </c>
    </row>
    <row r="36" spans="2:4" ht="15.75" thickBot="1">
      <c r="B36" s="28" t="s">
        <v>42</v>
      </c>
      <c r="C36" s="22">
        <v>14</v>
      </c>
      <c r="D36" s="14">
        <v>14</v>
      </c>
    </row>
    <row r="37" spans="2:4">
      <c r="B37" s="8" t="s">
        <v>93</v>
      </c>
    </row>
  </sheetData>
  <mergeCells count="2">
    <mergeCell ref="B1:N1"/>
    <mergeCell ref="A3:I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S38"/>
  <sheetViews>
    <sheetView showGridLines="0" zoomScaleNormal="100" workbookViewId="0">
      <selection activeCell="B2" sqref="B2"/>
    </sheetView>
  </sheetViews>
  <sheetFormatPr defaultRowHeight="15"/>
  <cols>
    <col min="1" max="1" width="10.42578125" customWidth="1"/>
    <col min="2" max="2" width="30.5703125" customWidth="1"/>
    <col min="3" max="3" width="10.42578125" customWidth="1"/>
    <col min="4" max="5" width="8.28515625" customWidth="1"/>
    <col min="6" max="6" width="11" customWidth="1"/>
    <col min="7" max="19" width="8.28515625" customWidth="1"/>
  </cols>
  <sheetData>
    <row r="1" spans="1:19" ht="18.75">
      <c r="A1" s="2" t="s">
        <v>355</v>
      </c>
      <c r="B1" s="263" t="s">
        <v>92</v>
      </c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3" spans="1:19">
      <c r="A3" s="266" t="s">
        <v>4</v>
      </c>
      <c r="B3" s="266"/>
      <c r="C3" s="266"/>
      <c r="D3" s="266"/>
      <c r="E3" s="266"/>
      <c r="F3" s="266"/>
      <c r="G3" s="266"/>
      <c r="H3" s="266"/>
      <c r="I3" s="266"/>
    </row>
    <row r="4" spans="1:19" ht="15.75" thickBot="1"/>
    <row r="5" spans="1:19" ht="15.75" thickBot="1">
      <c r="B5" s="300"/>
      <c r="C5" s="305" t="s">
        <v>5</v>
      </c>
      <c r="D5" s="303"/>
      <c r="E5" s="303"/>
      <c r="F5" s="303"/>
      <c r="G5" s="303"/>
      <c r="H5" s="303"/>
      <c r="I5" s="303"/>
      <c r="J5" s="303"/>
      <c r="K5" s="304"/>
      <c r="L5" s="302" t="s">
        <v>44</v>
      </c>
      <c r="M5" s="303"/>
      <c r="N5" s="303"/>
      <c r="O5" s="303"/>
      <c r="P5" s="303"/>
      <c r="Q5" s="303"/>
      <c r="R5" s="303"/>
      <c r="S5" s="304"/>
    </row>
    <row r="6" spans="1:19" s="5" customFormat="1" ht="166.5" customHeight="1" thickBot="1">
      <c r="B6" s="301"/>
      <c r="C6" s="23" t="s">
        <v>79</v>
      </c>
      <c r="D6" s="24" t="s">
        <v>80</v>
      </c>
      <c r="E6" s="24" t="s">
        <v>81</v>
      </c>
      <c r="F6" s="24" t="s">
        <v>82</v>
      </c>
      <c r="G6" s="24" t="s">
        <v>83</v>
      </c>
      <c r="H6" s="24" t="s">
        <v>84</v>
      </c>
      <c r="I6" s="24" t="s">
        <v>85</v>
      </c>
      <c r="J6" s="24" t="s">
        <v>86</v>
      </c>
      <c r="K6" s="25" t="s">
        <v>87</v>
      </c>
      <c r="L6" s="26" t="s">
        <v>79</v>
      </c>
      <c r="M6" s="24" t="s">
        <v>84</v>
      </c>
      <c r="N6" s="24" t="s">
        <v>88</v>
      </c>
      <c r="O6" s="24" t="s">
        <v>89</v>
      </c>
      <c r="P6" s="24" t="s">
        <v>86</v>
      </c>
      <c r="Q6" s="24" t="s">
        <v>90</v>
      </c>
      <c r="R6" s="24" t="s">
        <v>87</v>
      </c>
      <c r="S6" s="25" t="s">
        <v>85</v>
      </c>
    </row>
    <row r="7" spans="1:19">
      <c r="B7" s="27" t="s">
        <v>12</v>
      </c>
      <c r="C7" s="9">
        <v>23</v>
      </c>
      <c r="D7" s="15">
        <v>10</v>
      </c>
      <c r="E7" s="15">
        <v>8</v>
      </c>
      <c r="F7" s="15">
        <v>74</v>
      </c>
      <c r="G7" s="15">
        <v>15</v>
      </c>
      <c r="H7" s="15">
        <v>53</v>
      </c>
      <c r="I7" s="15">
        <v>21</v>
      </c>
      <c r="J7" s="15">
        <v>10</v>
      </c>
      <c r="K7" s="16">
        <v>32</v>
      </c>
      <c r="L7" s="9"/>
      <c r="M7" s="15"/>
      <c r="N7" s="15"/>
      <c r="O7" s="15"/>
      <c r="P7" s="15"/>
      <c r="Q7" s="15"/>
      <c r="R7" s="15"/>
      <c r="S7" s="16"/>
    </row>
    <row r="8" spans="1:19">
      <c r="B8" s="27" t="s">
        <v>13</v>
      </c>
      <c r="C8" s="21">
        <v>21</v>
      </c>
      <c r="D8" s="10">
        <v>10</v>
      </c>
      <c r="E8" s="10">
        <v>8</v>
      </c>
      <c r="F8" s="10">
        <v>73</v>
      </c>
      <c r="G8" s="10">
        <v>15</v>
      </c>
      <c r="H8" s="10">
        <v>51</v>
      </c>
      <c r="I8" s="10">
        <v>21</v>
      </c>
      <c r="J8" s="10">
        <v>10</v>
      </c>
      <c r="K8" s="11">
        <v>32</v>
      </c>
      <c r="L8" s="21">
        <v>16</v>
      </c>
      <c r="M8" s="10">
        <v>30</v>
      </c>
      <c r="N8" s="10">
        <v>21</v>
      </c>
      <c r="O8" s="10">
        <v>4</v>
      </c>
      <c r="P8" s="10">
        <v>12</v>
      </c>
      <c r="Q8" s="10">
        <v>72</v>
      </c>
      <c r="R8" s="10">
        <v>22</v>
      </c>
      <c r="S8" s="11">
        <v>8</v>
      </c>
    </row>
    <row r="9" spans="1:19">
      <c r="B9" s="27" t="s">
        <v>91</v>
      </c>
      <c r="C9" s="21"/>
      <c r="D9" s="10"/>
      <c r="E9" s="10"/>
      <c r="F9" s="10"/>
      <c r="G9" s="10"/>
      <c r="H9" s="10"/>
      <c r="I9" s="10"/>
      <c r="J9" s="10"/>
      <c r="K9" s="11"/>
      <c r="L9" s="21">
        <v>16</v>
      </c>
      <c r="M9" s="10">
        <v>29</v>
      </c>
      <c r="N9" s="10">
        <v>22</v>
      </c>
      <c r="O9" s="10">
        <v>4</v>
      </c>
      <c r="P9" s="10">
        <v>13</v>
      </c>
      <c r="Q9" s="10">
        <v>75</v>
      </c>
      <c r="R9" s="10">
        <v>25</v>
      </c>
      <c r="S9" s="11">
        <v>8</v>
      </c>
    </row>
    <row r="10" spans="1:19">
      <c r="B10" s="27" t="s">
        <v>15</v>
      </c>
      <c r="C10" s="21">
        <v>20</v>
      </c>
      <c r="D10" s="10">
        <v>3</v>
      </c>
      <c r="E10" s="10">
        <v>3</v>
      </c>
      <c r="F10" s="10">
        <v>82</v>
      </c>
      <c r="G10" s="10">
        <v>9</v>
      </c>
      <c r="H10" s="10">
        <v>49</v>
      </c>
      <c r="I10" s="10">
        <v>31</v>
      </c>
      <c r="J10" s="10">
        <v>8</v>
      </c>
      <c r="K10" s="11">
        <v>45</v>
      </c>
      <c r="L10" s="21">
        <v>12</v>
      </c>
      <c r="M10" s="10">
        <v>42</v>
      </c>
      <c r="N10" s="10">
        <v>40</v>
      </c>
      <c r="O10" s="10">
        <v>24</v>
      </c>
      <c r="P10" s="10">
        <v>7</v>
      </c>
      <c r="Q10" s="10">
        <v>75</v>
      </c>
      <c r="R10" s="10">
        <v>24</v>
      </c>
      <c r="S10" s="11">
        <v>7</v>
      </c>
    </row>
    <row r="11" spans="1:19">
      <c r="B11" s="27" t="s">
        <v>16</v>
      </c>
      <c r="C11" s="21">
        <v>35</v>
      </c>
      <c r="D11" s="10">
        <v>10</v>
      </c>
      <c r="E11" s="10">
        <v>3</v>
      </c>
      <c r="F11" s="10">
        <v>83</v>
      </c>
      <c r="G11" s="10">
        <v>13</v>
      </c>
      <c r="H11" s="10">
        <v>78</v>
      </c>
      <c r="I11" s="10">
        <v>26</v>
      </c>
      <c r="J11" s="10">
        <v>5</v>
      </c>
      <c r="K11" s="11">
        <v>30</v>
      </c>
      <c r="L11" s="21">
        <v>37</v>
      </c>
      <c r="M11" s="10">
        <v>71</v>
      </c>
      <c r="N11" s="10">
        <v>14</v>
      </c>
      <c r="O11" s="10">
        <v>1</v>
      </c>
      <c r="P11" s="10">
        <v>9</v>
      </c>
      <c r="Q11" s="10">
        <v>82</v>
      </c>
      <c r="R11" s="10">
        <v>13</v>
      </c>
      <c r="S11" s="11">
        <v>4</v>
      </c>
    </row>
    <row r="12" spans="1:19">
      <c r="B12" s="27" t="s">
        <v>17</v>
      </c>
      <c r="C12" s="21">
        <v>13</v>
      </c>
      <c r="D12" s="10">
        <v>0</v>
      </c>
      <c r="E12" s="10">
        <v>9</v>
      </c>
      <c r="F12" s="10">
        <v>80</v>
      </c>
      <c r="G12" s="10">
        <v>3</v>
      </c>
      <c r="H12" s="10">
        <v>42</v>
      </c>
      <c r="I12" s="10">
        <v>28</v>
      </c>
      <c r="J12" s="10">
        <v>2</v>
      </c>
      <c r="K12" s="11">
        <v>26</v>
      </c>
      <c r="L12" s="21">
        <v>14</v>
      </c>
      <c r="M12" s="10">
        <v>48</v>
      </c>
      <c r="N12" s="10">
        <v>12</v>
      </c>
      <c r="O12" s="10">
        <v>3</v>
      </c>
      <c r="P12" s="10">
        <v>5</v>
      </c>
      <c r="Q12" s="10">
        <v>86</v>
      </c>
      <c r="R12" s="10">
        <v>6</v>
      </c>
      <c r="S12" s="11">
        <v>6</v>
      </c>
    </row>
    <row r="13" spans="1:19">
      <c r="B13" s="27" t="s">
        <v>18</v>
      </c>
      <c r="C13" s="21">
        <v>10</v>
      </c>
      <c r="D13" s="10">
        <v>19</v>
      </c>
      <c r="E13" s="10">
        <v>1</v>
      </c>
      <c r="F13" s="10">
        <v>65</v>
      </c>
      <c r="G13" s="10">
        <v>9</v>
      </c>
      <c r="H13" s="10">
        <v>56</v>
      </c>
      <c r="I13" s="10">
        <v>10</v>
      </c>
      <c r="J13" s="10">
        <v>13</v>
      </c>
      <c r="K13" s="11">
        <v>33</v>
      </c>
      <c r="L13" s="21">
        <v>19</v>
      </c>
      <c r="M13" s="10">
        <v>86</v>
      </c>
      <c r="N13" s="10">
        <v>67</v>
      </c>
      <c r="O13" s="10">
        <v>4</v>
      </c>
      <c r="P13" s="10">
        <v>44</v>
      </c>
      <c r="Q13" s="10">
        <v>90</v>
      </c>
      <c r="R13" s="10">
        <v>38</v>
      </c>
      <c r="S13" s="11">
        <v>12</v>
      </c>
    </row>
    <row r="14" spans="1:19">
      <c r="B14" s="27" t="s">
        <v>19</v>
      </c>
      <c r="C14" s="21">
        <v>40</v>
      </c>
      <c r="D14" s="10">
        <v>18</v>
      </c>
      <c r="E14" s="10">
        <v>6</v>
      </c>
      <c r="F14" s="10">
        <v>77</v>
      </c>
      <c r="G14" s="10">
        <v>14</v>
      </c>
      <c r="H14" s="10">
        <v>20</v>
      </c>
      <c r="I14" s="10">
        <v>38</v>
      </c>
      <c r="J14" s="10">
        <v>9</v>
      </c>
      <c r="K14" s="11">
        <v>49</v>
      </c>
      <c r="L14" s="21">
        <v>28</v>
      </c>
      <c r="M14" s="10">
        <v>21</v>
      </c>
      <c r="N14" s="10">
        <v>28</v>
      </c>
      <c r="O14" s="10">
        <v>2</v>
      </c>
      <c r="P14" s="10">
        <v>8</v>
      </c>
      <c r="Q14" s="10">
        <v>79</v>
      </c>
      <c r="R14" s="10">
        <v>28</v>
      </c>
      <c r="S14" s="11">
        <v>4</v>
      </c>
    </row>
    <row r="15" spans="1:19">
      <c r="B15" s="27" t="s">
        <v>20</v>
      </c>
      <c r="C15" s="21">
        <v>51</v>
      </c>
      <c r="D15" s="10">
        <v>6</v>
      </c>
      <c r="E15" s="10">
        <v>6</v>
      </c>
      <c r="F15" s="10">
        <v>50</v>
      </c>
      <c r="G15" s="10">
        <v>21</v>
      </c>
      <c r="H15" s="10">
        <v>42</v>
      </c>
      <c r="I15" s="10">
        <v>31</v>
      </c>
      <c r="J15" s="10">
        <v>8</v>
      </c>
      <c r="K15" s="11">
        <v>17</v>
      </c>
      <c r="L15" s="21">
        <v>41</v>
      </c>
      <c r="M15" s="10">
        <v>54</v>
      </c>
      <c r="N15" s="10">
        <v>30</v>
      </c>
      <c r="O15" s="10">
        <v>2</v>
      </c>
      <c r="P15" s="10">
        <v>7</v>
      </c>
      <c r="Q15" s="10">
        <v>69</v>
      </c>
      <c r="R15" s="10">
        <v>17</v>
      </c>
      <c r="S15" s="11">
        <v>4</v>
      </c>
    </row>
    <row r="16" spans="1:19">
      <c r="B16" s="27" t="s">
        <v>21</v>
      </c>
      <c r="C16" s="21"/>
      <c r="D16" s="10"/>
      <c r="E16" s="10"/>
      <c r="F16" s="10"/>
      <c r="G16" s="10"/>
      <c r="H16" s="10"/>
      <c r="I16" s="10"/>
      <c r="J16" s="10"/>
      <c r="K16" s="11"/>
      <c r="L16" s="21">
        <v>0</v>
      </c>
      <c r="M16" s="10">
        <v>77</v>
      </c>
      <c r="N16" s="10">
        <v>36</v>
      </c>
      <c r="O16" s="10">
        <v>0</v>
      </c>
      <c r="P16" s="10">
        <v>13</v>
      </c>
      <c r="Q16" s="10">
        <v>89</v>
      </c>
      <c r="R16" s="10">
        <v>18</v>
      </c>
      <c r="S16" s="11">
        <v>8</v>
      </c>
    </row>
    <row r="17" spans="2:19">
      <c r="B17" s="27" t="s">
        <v>22</v>
      </c>
      <c r="C17" s="21">
        <v>30</v>
      </c>
      <c r="D17" s="10">
        <v>11</v>
      </c>
      <c r="E17" s="10">
        <v>2</v>
      </c>
      <c r="F17" s="10">
        <v>79</v>
      </c>
      <c r="G17" s="10">
        <v>19</v>
      </c>
      <c r="H17" s="10">
        <v>65</v>
      </c>
      <c r="I17" s="10">
        <v>11</v>
      </c>
      <c r="J17" s="10">
        <v>11</v>
      </c>
      <c r="K17" s="11">
        <v>56</v>
      </c>
      <c r="L17" s="21"/>
      <c r="M17" s="10"/>
      <c r="N17" s="10"/>
      <c r="O17" s="10"/>
      <c r="P17" s="10"/>
      <c r="Q17" s="10"/>
      <c r="R17" s="10"/>
      <c r="S17" s="11"/>
    </row>
    <row r="18" spans="2:19">
      <c r="B18" s="27" t="s">
        <v>23</v>
      </c>
      <c r="C18" s="21">
        <v>12</v>
      </c>
      <c r="D18" s="10">
        <v>12</v>
      </c>
      <c r="E18" s="10">
        <v>2</v>
      </c>
      <c r="F18" s="10">
        <v>78</v>
      </c>
      <c r="G18" s="10">
        <v>25</v>
      </c>
      <c r="H18" s="10">
        <v>57</v>
      </c>
      <c r="I18" s="10">
        <v>11</v>
      </c>
      <c r="J18" s="10">
        <v>12</v>
      </c>
      <c r="K18" s="11">
        <v>37</v>
      </c>
      <c r="L18" s="21">
        <v>12</v>
      </c>
      <c r="M18" s="10">
        <v>27</v>
      </c>
      <c r="N18" s="10">
        <v>27</v>
      </c>
      <c r="O18" s="10">
        <v>1</v>
      </c>
      <c r="P18" s="10">
        <v>6</v>
      </c>
      <c r="Q18" s="10">
        <v>78</v>
      </c>
      <c r="R18" s="10">
        <v>25</v>
      </c>
      <c r="S18" s="11">
        <v>10</v>
      </c>
    </row>
    <row r="19" spans="2:19">
      <c r="B19" s="27" t="s">
        <v>24</v>
      </c>
      <c r="C19" s="21">
        <v>16</v>
      </c>
      <c r="D19" s="10">
        <v>21</v>
      </c>
      <c r="E19" s="10">
        <v>12</v>
      </c>
      <c r="F19" s="10">
        <v>53</v>
      </c>
      <c r="G19" s="10">
        <v>13</v>
      </c>
      <c r="H19" s="10">
        <v>49</v>
      </c>
      <c r="I19" s="10">
        <v>20</v>
      </c>
      <c r="J19" s="10">
        <v>12</v>
      </c>
      <c r="K19" s="11">
        <v>48</v>
      </c>
      <c r="L19" s="21">
        <v>19</v>
      </c>
      <c r="M19" s="10">
        <v>41</v>
      </c>
      <c r="N19" s="10">
        <v>26</v>
      </c>
      <c r="O19" s="10">
        <v>9</v>
      </c>
      <c r="P19" s="10">
        <v>23</v>
      </c>
      <c r="Q19" s="10">
        <v>78</v>
      </c>
      <c r="R19" s="10">
        <v>55</v>
      </c>
      <c r="S19" s="11">
        <v>14</v>
      </c>
    </row>
    <row r="20" spans="2:19">
      <c r="B20" s="27" t="s">
        <v>25</v>
      </c>
      <c r="C20" s="21">
        <v>16</v>
      </c>
      <c r="D20" s="10">
        <v>9</v>
      </c>
      <c r="E20" s="10">
        <v>16</v>
      </c>
      <c r="F20" s="10">
        <v>73</v>
      </c>
      <c r="G20" s="10">
        <v>17</v>
      </c>
      <c r="H20" s="10">
        <v>60</v>
      </c>
      <c r="I20" s="10">
        <v>24</v>
      </c>
      <c r="J20" s="10">
        <v>10</v>
      </c>
      <c r="K20" s="11">
        <v>22</v>
      </c>
      <c r="L20" s="21">
        <v>15</v>
      </c>
      <c r="M20" s="10">
        <v>18</v>
      </c>
      <c r="N20" s="10">
        <v>12</v>
      </c>
      <c r="O20" s="10">
        <v>5</v>
      </c>
      <c r="P20" s="10">
        <v>17</v>
      </c>
      <c r="Q20" s="10">
        <v>74</v>
      </c>
      <c r="R20" s="10">
        <v>21</v>
      </c>
      <c r="S20" s="11">
        <v>7</v>
      </c>
    </row>
    <row r="21" spans="2:19">
      <c r="B21" s="27" t="s">
        <v>26</v>
      </c>
      <c r="C21" s="21">
        <v>12</v>
      </c>
      <c r="D21" s="10">
        <v>12</v>
      </c>
      <c r="E21" s="10">
        <v>7</v>
      </c>
      <c r="F21" s="10">
        <v>84</v>
      </c>
      <c r="G21" s="10">
        <v>12</v>
      </c>
      <c r="H21" s="10">
        <v>68</v>
      </c>
      <c r="I21" s="10">
        <v>39</v>
      </c>
      <c r="J21" s="10">
        <v>5</v>
      </c>
      <c r="K21" s="11">
        <v>51</v>
      </c>
      <c r="L21" s="21"/>
      <c r="M21" s="10"/>
      <c r="N21" s="10"/>
      <c r="O21" s="10"/>
      <c r="P21" s="10"/>
      <c r="Q21" s="10"/>
      <c r="R21" s="10"/>
      <c r="S21" s="11"/>
    </row>
    <row r="22" spans="2:19">
      <c r="B22" s="27" t="s">
        <v>27</v>
      </c>
      <c r="C22" s="21">
        <v>39</v>
      </c>
      <c r="D22" s="10">
        <v>8</v>
      </c>
      <c r="E22" s="10">
        <v>2</v>
      </c>
      <c r="F22" s="10">
        <v>85</v>
      </c>
      <c r="G22" s="10">
        <v>11</v>
      </c>
      <c r="H22" s="10">
        <v>70</v>
      </c>
      <c r="I22" s="10">
        <v>34</v>
      </c>
      <c r="J22" s="10">
        <v>22</v>
      </c>
      <c r="K22" s="11">
        <v>29</v>
      </c>
      <c r="L22" s="21">
        <v>16</v>
      </c>
      <c r="M22" s="10">
        <v>42</v>
      </c>
      <c r="N22" s="10">
        <v>13</v>
      </c>
      <c r="O22" s="10">
        <v>5</v>
      </c>
      <c r="P22" s="10">
        <v>11</v>
      </c>
      <c r="Q22" s="10">
        <v>79</v>
      </c>
      <c r="R22" s="10">
        <v>9</v>
      </c>
      <c r="S22" s="11">
        <v>1</v>
      </c>
    </row>
    <row r="23" spans="2:19">
      <c r="B23" s="27" t="s">
        <v>28</v>
      </c>
      <c r="C23" s="21">
        <v>53</v>
      </c>
      <c r="D23" s="10">
        <v>2</v>
      </c>
      <c r="E23" s="10">
        <v>3</v>
      </c>
      <c r="F23" s="10">
        <v>85</v>
      </c>
      <c r="G23" s="10">
        <v>8</v>
      </c>
      <c r="H23" s="10">
        <v>75</v>
      </c>
      <c r="I23" s="10">
        <v>26</v>
      </c>
      <c r="J23" s="10">
        <v>18</v>
      </c>
      <c r="K23" s="11">
        <v>30</v>
      </c>
      <c r="L23" s="21">
        <v>45</v>
      </c>
      <c r="M23" s="10">
        <v>50</v>
      </c>
      <c r="N23" s="10">
        <v>1</v>
      </c>
      <c r="O23" s="10">
        <v>3</v>
      </c>
      <c r="P23" s="10">
        <v>9</v>
      </c>
      <c r="Q23" s="10">
        <v>54</v>
      </c>
      <c r="R23" s="10">
        <v>5</v>
      </c>
      <c r="S23" s="11">
        <v>1</v>
      </c>
    </row>
    <row r="24" spans="2:19">
      <c r="B24" s="27" t="s">
        <v>29</v>
      </c>
      <c r="C24" s="21">
        <v>10</v>
      </c>
      <c r="D24" s="10">
        <v>14</v>
      </c>
      <c r="E24" s="10">
        <v>1</v>
      </c>
      <c r="F24" s="10">
        <v>74</v>
      </c>
      <c r="G24" s="10">
        <v>11</v>
      </c>
      <c r="H24" s="10">
        <v>54</v>
      </c>
      <c r="I24" s="10">
        <v>29</v>
      </c>
      <c r="J24" s="10">
        <v>13</v>
      </c>
      <c r="K24" s="11">
        <v>52</v>
      </c>
      <c r="L24" s="21">
        <v>9</v>
      </c>
      <c r="M24" s="10">
        <v>53</v>
      </c>
      <c r="N24" s="10">
        <v>34</v>
      </c>
      <c r="O24" s="10">
        <v>2</v>
      </c>
      <c r="P24" s="10">
        <v>6</v>
      </c>
      <c r="Q24" s="10">
        <v>83</v>
      </c>
      <c r="R24" s="10">
        <v>27</v>
      </c>
      <c r="S24" s="11">
        <v>4</v>
      </c>
    </row>
    <row r="25" spans="2:19">
      <c r="B25" s="27" t="s">
        <v>30</v>
      </c>
      <c r="C25" s="21">
        <v>29</v>
      </c>
      <c r="D25" s="10">
        <v>2</v>
      </c>
      <c r="E25" s="10">
        <v>3</v>
      </c>
      <c r="F25" s="10">
        <v>84</v>
      </c>
      <c r="G25" s="10">
        <v>9</v>
      </c>
      <c r="H25" s="10">
        <v>40</v>
      </c>
      <c r="I25" s="10">
        <v>11</v>
      </c>
      <c r="J25" s="10">
        <v>4</v>
      </c>
      <c r="K25" s="11">
        <v>33</v>
      </c>
      <c r="L25" s="21">
        <v>22</v>
      </c>
      <c r="M25" s="10">
        <v>70</v>
      </c>
      <c r="N25" s="10">
        <v>39</v>
      </c>
      <c r="O25" s="10">
        <v>3</v>
      </c>
      <c r="P25" s="10">
        <v>5</v>
      </c>
      <c r="Q25" s="10">
        <v>83</v>
      </c>
      <c r="R25" s="10">
        <v>12</v>
      </c>
      <c r="S25" s="11">
        <v>3</v>
      </c>
    </row>
    <row r="26" spans="2:19">
      <c r="B26" s="27" t="s">
        <v>31</v>
      </c>
      <c r="C26" s="21">
        <v>13</v>
      </c>
      <c r="D26" s="10">
        <v>5</v>
      </c>
      <c r="E26" s="10">
        <v>3</v>
      </c>
      <c r="F26" s="10">
        <v>80</v>
      </c>
      <c r="G26" s="10">
        <v>8</v>
      </c>
      <c r="H26" s="10">
        <v>64</v>
      </c>
      <c r="I26" s="10">
        <v>28</v>
      </c>
      <c r="J26" s="10">
        <v>11</v>
      </c>
      <c r="K26" s="11">
        <v>52</v>
      </c>
      <c r="L26" s="21"/>
      <c r="M26" s="10"/>
      <c r="N26" s="10"/>
      <c r="O26" s="10"/>
      <c r="P26" s="10"/>
      <c r="Q26" s="10"/>
      <c r="R26" s="10"/>
      <c r="S26" s="11"/>
    </row>
    <row r="27" spans="2:19">
      <c r="B27" s="27" t="s">
        <v>32</v>
      </c>
      <c r="C27" s="21">
        <v>11</v>
      </c>
      <c r="D27" s="10">
        <v>3</v>
      </c>
      <c r="E27" s="10">
        <v>11</v>
      </c>
      <c r="F27" s="10">
        <v>77</v>
      </c>
      <c r="G27" s="10">
        <v>3</v>
      </c>
      <c r="H27" s="10">
        <v>42</v>
      </c>
      <c r="I27" s="10">
        <v>17</v>
      </c>
      <c r="J27" s="10">
        <v>13</v>
      </c>
      <c r="K27" s="11">
        <v>22</v>
      </c>
      <c r="L27" s="21">
        <v>8</v>
      </c>
      <c r="M27" s="10">
        <v>58</v>
      </c>
      <c r="N27" s="10">
        <v>8</v>
      </c>
      <c r="O27" s="10">
        <v>6</v>
      </c>
      <c r="P27" s="10">
        <v>7</v>
      </c>
      <c r="Q27" s="10">
        <v>72</v>
      </c>
      <c r="R27" s="10">
        <v>14</v>
      </c>
      <c r="S27" s="11">
        <v>13</v>
      </c>
    </row>
    <row r="28" spans="2:19">
      <c r="B28" s="27" t="s">
        <v>33</v>
      </c>
      <c r="C28" s="21">
        <v>25</v>
      </c>
      <c r="D28" s="10">
        <v>9</v>
      </c>
      <c r="E28" s="10">
        <v>2</v>
      </c>
      <c r="F28" s="10">
        <v>85</v>
      </c>
      <c r="G28" s="10">
        <v>10</v>
      </c>
      <c r="H28" s="10">
        <v>23</v>
      </c>
      <c r="I28" s="10">
        <v>12</v>
      </c>
      <c r="J28" s="10">
        <v>6</v>
      </c>
      <c r="K28" s="11">
        <v>45</v>
      </c>
      <c r="L28" s="21">
        <v>12</v>
      </c>
      <c r="M28" s="10">
        <v>9</v>
      </c>
      <c r="N28" s="10">
        <v>8</v>
      </c>
      <c r="O28" s="10">
        <v>8</v>
      </c>
      <c r="P28" s="10">
        <v>6</v>
      </c>
      <c r="Q28" s="10">
        <v>64</v>
      </c>
      <c r="R28" s="10">
        <v>28</v>
      </c>
      <c r="S28" s="11">
        <v>22</v>
      </c>
    </row>
    <row r="29" spans="2:19">
      <c r="B29" s="27" t="s">
        <v>34</v>
      </c>
      <c r="C29" s="21">
        <v>29</v>
      </c>
      <c r="D29" s="10">
        <v>9</v>
      </c>
      <c r="E29" s="10">
        <v>7</v>
      </c>
      <c r="F29" s="10">
        <v>79</v>
      </c>
      <c r="G29" s="10">
        <v>6</v>
      </c>
      <c r="H29" s="10">
        <v>60</v>
      </c>
      <c r="I29" s="10">
        <v>34</v>
      </c>
      <c r="J29" s="10">
        <v>3</v>
      </c>
      <c r="K29" s="11">
        <v>10</v>
      </c>
      <c r="L29" s="21">
        <v>37</v>
      </c>
      <c r="M29" s="10">
        <v>27</v>
      </c>
      <c r="N29" s="10">
        <v>36</v>
      </c>
      <c r="O29" s="10">
        <v>3</v>
      </c>
      <c r="P29" s="10">
        <v>0</v>
      </c>
      <c r="Q29" s="10">
        <v>82</v>
      </c>
      <c r="R29" s="10">
        <v>14</v>
      </c>
      <c r="S29" s="11">
        <v>4</v>
      </c>
    </row>
    <row r="30" spans="2:19">
      <c r="B30" s="27" t="s">
        <v>35</v>
      </c>
      <c r="C30" s="21">
        <v>34</v>
      </c>
      <c r="D30" s="10">
        <v>5</v>
      </c>
      <c r="E30" s="10">
        <v>2</v>
      </c>
      <c r="F30" s="10">
        <v>84</v>
      </c>
      <c r="G30" s="10">
        <v>15</v>
      </c>
      <c r="H30" s="10">
        <v>53</v>
      </c>
      <c r="I30" s="12" t="s">
        <v>14</v>
      </c>
      <c r="J30" s="10">
        <v>20</v>
      </c>
      <c r="K30" s="11">
        <v>41</v>
      </c>
      <c r="L30" s="21">
        <v>15</v>
      </c>
      <c r="M30" s="10">
        <v>43</v>
      </c>
      <c r="N30" s="10">
        <v>20</v>
      </c>
      <c r="O30" s="10">
        <v>1</v>
      </c>
      <c r="P30" s="10">
        <v>9</v>
      </c>
      <c r="Q30" s="10">
        <v>68</v>
      </c>
      <c r="R30" s="10">
        <v>19</v>
      </c>
      <c r="S30" s="11">
        <v>11</v>
      </c>
    </row>
    <row r="31" spans="2:19">
      <c r="B31" s="27" t="s">
        <v>36</v>
      </c>
      <c r="C31" s="21">
        <v>52</v>
      </c>
      <c r="D31" s="10" t="s">
        <v>14</v>
      </c>
      <c r="E31" s="10">
        <v>3</v>
      </c>
      <c r="F31" s="10">
        <v>86</v>
      </c>
      <c r="G31" s="10">
        <v>20</v>
      </c>
      <c r="H31" s="10">
        <v>79</v>
      </c>
      <c r="I31" s="10">
        <v>3</v>
      </c>
      <c r="J31" s="10">
        <v>24</v>
      </c>
      <c r="K31" s="11">
        <v>32</v>
      </c>
      <c r="L31" s="21">
        <v>29</v>
      </c>
      <c r="M31" s="10">
        <v>63</v>
      </c>
      <c r="N31" s="10">
        <v>40</v>
      </c>
      <c r="O31" s="10">
        <v>1</v>
      </c>
      <c r="P31" s="10">
        <v>3</v>
      </c>
      <c r="Q31" s="10">
        <v>77</v>
      </c>
      <c r="R31" s="10">
        <v>11</v>
      </c>
      <c r="S31" s="11">
        <v>4</v>
      </c>
    </row>
    <row r="32" spans="2:19">
      <c r="B32" s="27" t="s">
        <v>37</v>
      </c>
      <c r="C32" s="21">
        <v>26</v>
      </c>
      <c r="D32" s="10">
        <v>5</v>
      </c>
      <c r="E32" s="10">
        <v>5</v>
      </c>
      <c r="F32" s="10">
        <v>79</v>
      </c>
      <c r="G32" s="10">
        <v>10</v>
      </c>
      <c r="H32" s="10">
        <v>44</v>
      </c>
      <c r="I32" s="10">
        <v>38</v>
      </c>
      <c r="J32" s="10">
        <v>5</v>
      </c>
      <c r="K32" s="11">
        <v>17</v>
      </c>
      <c r="L32" s="21">
        <v>22</v>
      </c>
      <c r="M32" s="10">
        <v>59</v>
      </c>
      <c r="N32" s="10">
        <v>27</v>
      </c>
      <c r="O32" s="10">
        <v>2</v>
      </c>
      <c r="P32" s="10">
        <v>11</v>
      </c>
      <c r="Q32" s="10">
        <v>60</v>
      </c>
      <c r="R32" s="10">
        <v>16</v>
      </c>
      <c r="S32" s="11">
        <v>27</v>
      </c>
    </row>
    <row r="33" spans="2:19">
      <c r="B33" s="27" t="s">
        <v>38</v>
      </c>
      <c r="C33" s="21">
        <v>8</v>
      </c>
      <c r="D33" s="10">
        <v>4</v>
      </c>
      <c r="E33" s="10">
        <v>3</v>
      </c>
      <c r="F33" s="10" t="s">
        <v>14</v>
      </c>
      <c r="G33" s="10">
        <v>4</v>
      </c>
      <c r="H33" s="10">
        <v>49</v>
      </c>
      <c r="I33" s="10">
        <v>3</v>
      </c>
      <c r="J33" s="10">
        <v>3</v>
      </c>
      <c r="K33" s="11">
        <v>10</v>
      </c>
      <c r="L33" s="21"/>
      <c r="M33" s="10"/>
      <c r="N33" s="10"/>
      <c r="O33" s="10"/>
      <c r="P33" s="10"/>
      <c r="Q33" s="10"/>
      <c r="R33" s="10"/>
      <c r="S33" s="11"/>
    </row>
    <row r="34" spans="2:19">
      <c r="B34" s="27" t="s">
        <v>39</v>
      </c>
      <c r="C34" s="21">
        <v>15</v>
      </c>
      <c r="D34" s="10">
        <v>11</v>
      </c>
      <c r="E34" s="10">
        <v>0</v>
      </c>
      <c r="F34" s="10">
        <v>60</v>
      </c>
      <c r="G34" s="10">
        <v>15</v>
      </c>
      <c r="H34" s="10">
        <v>37</v>
      </c>
      <c r="I34" s="10">
        <v>6</v>
      </c>
      <c r="J34" s="10">
        <v>9</v>
      </c>
      <c r="K34" s="11">
        <v>40</v>
      </c>
      <c r="L34" s="21">
        <v>18</v>
      </c>
      <c r="M34" s="10">
        <v>60</v>
      </c>
      <c r="N34" s="10">
        <v>24</v>
      </c>
      <c r="O34" s="10">
        <v>4</v>
      </c>
      <c r="P34" s="10">
        <v>8</v>
      </c>
      <c r="Q34" s="10">
        <v>79</v>
      </c>
      <c r="R34" s="10">
        <v>30</v>
      </c>
      <c r="S34" s="11">
        <v>12</v>
      </c>
    </row>
    <row r="35" spans="2:19">
      <c r="B35" s="27" t="s">
        <v>40</v>
      </c>
      <c r="C35" s="21">
        <v>26</v>
      </c>
      <c r="D35" s="10">
        <v>6</v>
      </c>
      <c r="E35" s="10">
        <v>2</v>
      </c>
      <c r="F35" s="10">
        <v>56</v>
      </c>
      <c r="G35" s="10">
        <v>9</v>
      </c>
      <c r="H35" s="10">
        <v>16</v>
      </c>
      <c r="I35" s="10">
        <v>27</v>
      </c>
      <c r="J35" s="10">
        <v>9</v>
      </c>
      <c r="K35" s="11">
        <v>37</v>
      </c>
      <c r="L35" s="21">
        <v>24</v>
      </c>
      <c r="M35" s="10">
        <v>39</v>
      </c>
      <c r="N35" s="10">
        <v>19</v>
      </c>
      <c r="O35" s="10">
        <v>6</v>
      </c>
      <c r="P35" s="10">
        <v>10</v>
      </c>
      <c r="Q35" s="10">
        <v>66</v>
      </c>
      <c r="R35" s="10">
        <v>17</v>
      </c>
      <c r="S35" s="11">
        <v>8</v>
      </c>
    </row>
    <row r="36" spans="2:19">
      <c r="B36" s="27" t="s">
        <v>41</v>
      </c>
      <c r="C36" s="21">
        <v>15</v>
      </c>
      <c r="D36" s="10">
        <v>7</v>
      </c>
      <c r="E36" s="10">
        <v>10</v>
      </c>
      <c r="F36" s="10">
        <v>79</v>
      </c>
      <c r="G36" s="10">
        <v>12</v>
      </c>
      <c r="H36" s="10">
        <v>54</v>
      </c>
      <c r="I36" s="10">
        <v>17</v>
      </c>
      <c r="J36" s="10">
        <v>11</v>
      </c>
      <c r="K36" s="11">
        <v>32</v>
      </c>
      <c r="L36" s="21">
        <v>16</v>
      </c>
      <c r="M36" s="10">
        <v>69</v>
      </c>
      <c r="N36" s="10">
        <v>47</v>
      </c>
      <c r="O36" s="10">
        <v>9</v>
      </c>
      <c r="P36" s="10">
        <v>30</v>
      </c>
      <c r="Q36" s="10">
        <v>80</v>
      </c>
      <c r="R36" s="10">
        <v>20</v>
      </c>
      <c r="S36" s="11">
        <v>6</v>
      </c>
    </row>
    <row r="37" spans="2:19" ht="15.75" thickBot="1">
      <c r="B37" s="28" t="s">
        <v>42</v>
      </c>
      <c r="C37" s="22">
        <v>12</v>
      </c>
      <c r="D37" s="13">
        <v>35</v>
      </c>
      <c r="E37" s="13">
        <v>8</v>
      </c>
      <c r="F37" s="13">
        <v>61</v>
      </c>
      <c r="G37" s="13">
        <v>5</v>
      </c>
      <c r="H37" s="13">
        <v>29</v>
      </c>
      <c r="I37" s="13">
        <v>9</v>
      </c>
      <c r="J37" s="13">
        <v>12</v>
      </c>
      <c r="K37" s="14">
        <v>1</v>
      </c>
      <c r="L37" s="22">
        <v>14</v>
      </c>
      <c r="M37" s="13">
        <v>37</v>
      </c>
      <c r="N37" s="13">
        <v>16</v>
      </c>
      <c r="O37" s="13">
        <v>4</v>
      </c>
      <c r="P37" s="13">
        <v>20</v>
      </c>
      <c r="Q37" s="13">
        <v>67</v>
      </c>
      <c r="R37" s="13">
        <v>16</v>
      </c>
      <c r="S37" s="14">
        <v>16</v>
      </c>
    </row>
    <row r="38" spans="2:19">
      <c r="B38" s="8" t="s">
        <v>93</v>
      </c>
    </row>
  </sheetData>
  <mergeCells count="5">
    <mergeCell ref="B1:L1"/>
    <mergeCell ref="A3:I3"/>
    <mergeCell ref="C5:K5"/>
    <mergeCell ref="L5:S5"/>
    <mergeCell ref="B5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III.1.1</vt:lpstr>
      <vt:lpstr>III.1.d1</vt:lpstr>
      <vt:lpstr>III.2.1</vt:lpstr>
      <vt:lpstr>III.2.2</vt:lpstr>
      <vt:lpstr>III.2.d1</vt:lpstr>
      <vt:lpstr>III.2.d2</vt:lpstr>
      <vt:lpstr>III.2.d3</vt:lpstr>
      <vt:lpstr>III.2.d4</vt:lpstr>
      <vt:lpstr>III.3.1</vt:lpstr>
      <vt:lpstr>III.3.d1</vt:lpstr>
      <vt:lpstr>III.3.d2</vt:lpstr>
      <vt:lpstr>III.4.d1</vt:lpstr>
      <vt:lpstr>III.5.1</vt:lpstr>
      <vt:lpstr>III.5.2</vt:lpstr>
      <vt:lpstr>III.5.d1</vt:lpstr>
      <vt:lpstr>III.5.d2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2011-09-27T13:01:59Z</dcterms:modified>
</cp:coreProperties>
</file>