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240" windowWidth="10380" windowHeight="11520" activeTab="0"/>
  </bookViews>
  <sheets>
    <sheet name="seznam indikátorů" sheetId="1" r:id="rId1"/>
    <sheet name="škály-scoring" sheetId="3" state="hidden" r:id="rId2"/>
  </sheets>
  <definedNames>
    <definedName name="_xlnm.Print_Area" localSheetId="0">'seznam indikátorů'!$A$1:$AM$102</definedName>
    <definedName name="YAA1">'seznam indikátorů'!$XAL$1</definedName>
    <definedName name="ZAA1">'seznam indikátorů'!$BAL$1</definedName>
    <definedName name="ZZZ1">#REF!</definedName>
    <definedName name="_xlnm.Print_Titles" localSheetId="0">'seznam indikátorů'!$1:$2</definedName>
  </definedNames>
  <calcPr calcId="125725"/>
</workbook>
</file>

<file path=xl/sharedStrings.xml><?xml version="1.0" encoding="utf-8"?>
<sst xmlns="http://schemas.openxmlformats.org/spreadsheetml/2006/main" count="1587" uniqueCount="494">
  <si>
    <t>Pilíř</t>
  </si>
  <si>
    <t>Oblast</t>
  </si>
  <si>
    <t>Kontext</t>
  </si>
  <si>
    <t>Výdaje jednotlivců na další vzdělávání</t>
  </si>
  <si>
    <t>Vzdělanostní úroveň obyvatelstva</t>
  </si>
  <si>
    <t>Mzdová diferenciace podle vzdělání</t>
  </si>
  <si>
    <t xml:space="preserve">Inovativnost </t>
  </si>
  <si>
    <t>Pedagogičtí pracovníci a lektoři dalšího vzdělávání</t>
  </si>
  <si>
    <t>Poskytovatelé dalšího vzdělávání</t>
  </si>
  <si>
    <t>Kapacity pro uznávání výsledků dalšího vzdělávání</t>
  </si>
  <si>
    <t>Vstupy</t>
  </si>
  <si>
    <t>Procesy</t>
  </si>
  <si>
    <t>Výstupy</t>
  </si>
  <si>
    <t>Nabídka neformálního DV</t>
  </si>
  <si>
    <t>Vzdělávací politika podniků</t>
  </si>
  <si>
    <t>Kvalita DV</t>
  </si>
  <si>
    <t>Bariéry účasti na DV</t>
  </si>
  <si>
    <t>Účast jednotlivců na formálním vzdělávání</t>
  </si>
  <si>
    <t>Účast jednotlivců na neformálním vzdělávání</t>
  </si>
  <si>
    <t>Získané úplné a dílčí kvalifikace</t>
  </si>
  <si>
    <t>Účast na podnikovém vzdělávání</t>
  </si>
  <si>
    <t>I</t>
  </si>
  <si>
    <t>II</t>
  </si>
  <si>
    <t>III</t>
  </si>
  <si>
    <t>IV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</si>
  <si>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</si>
  <si>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</si>
  <si>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</si>
  <si>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</si>
  <si>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</si>
  <si>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</si>
  <si>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</si>
  <si>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</si>
  <si>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</si>
  <si>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II.4</t>
  </si>
  <si>
    <t>II.5</t>
  </si>
  <si>
    <t>II.6</t>
  </si>
  <si>
    <t>III.1</t>
  </si>
  <si>
    <t>III.2</t>
  </si>
  <si>
    <t>III.3</t>
  </si>
  <si>
    <t>III.4</t>
  </si>
  <si>
    <t>III.5</t>
  </si>
  <si>
    <t>IV.1</t>
  </si>
  <si>
    <t>IV.2</t>
  </si>
  <si>
    <t>IV.3</t>
  </si>
  <si>
    <t>IV.4</t>
  </si>
  <si>
    <t>-</t>
  </si>
  <si>
    <t>ISPV</t>
  </si>
  <si>
    <t>SES</t>
  </si>
  <si>
    <t>1 rok</t>
  </si>
  <si>
    <t>CVTS</t>
  </si>
  <si>
    <t>5 let/vhodné častěji</t>
  </si>
  <si>
    <t>Inovační kapacita</t>
  </si>
  <si>
    <t>IMD</t>
  </si>
  <si>
    <t xml:space="preserve">CIS </t>
  </si>
  <si>
    <t>Výkaz TI (CIS)</t>
  </si>
  <si>
    <t>2 roky</t>
  </si>
  <si>
    <t>4 roky</t>
  </si>
  <si>
    <t>AES</t>
  </si>
  <si>
    <t>5 let</t>
  </si>
  <si>
    <t xml:space="preserve">LCS </t>
  </si>
  <si>
    <t>UNP 4-01</t>
  </si>
  <si>
    <t>MPSV</t>
  </si>
  <si>
    <t>Investiční pobídky na rekvalifikace</t>
  </si>
  <si>
    <t>Výdaje na rekvalifikace v přepočtu na účastníka</t>
  </si>
  <si>
    <t>Sběr dat ÚIV+databáze nabídky dalšího vzdělávání</t>
  </si>
  <si>
    <t>Počet živnostenských oprávnění k dalšímu vzdělávání pro fyzické osoby</t>
  </si>
  <si>
    <t>Živnostenský rejstřík</t>
  </si>
  <si>
    <t>Státní subvence dalšího vzdělávání</t>
  </si>
  <si>
    <t>2x ročně (září, leden)</t>
  </si>
  <si>
    <t>Počty živnostenských oprávnění pro právnické osoby</t>
  </si>
  <si>
    <t>Databáze nabídky</t>
  </si>
  <si>
    <t>1x ročně</t>
  </si>
  <si>
    <t>Vyhodnocování efektivity DOV</t>
  </si>
  <si>
    <t>Podíl podniků, které vůbec nevzdělávají</t>
  </si>
  <si>
    <t>Databáze ÚIV</t>
  </si>
  <si>
    <t>Podíl absolventů starších 30 let na všech absolventech terciárního vzdělávání</t>
  </si>
  <si>
    <t>UOE</t>
  </si>
  <si>
    <t>Sběr dat ÚIV</t>
  </si>
  <si>
    <t xml:space="preserve"> -</t>
  </si>
  <si>
    <t>?</t>
  </si>
  <si>
    <t>5 let/žádoucí častější</t>
  </si>
  <si>
    <t>ICT 5-01</t>
  </si>
  <si>
    <t xml:space="preserve"> Legislativní a institucinální podpora DV</t>
  </si>
  <si>
    <t xml:space="preserve"> Kompetence dospělé populace a nedostatky v dovednostech („skill gaps“)</t>
  </si>
  <si>
    <t xml:space="preserve"> Výdaje podniků na další vzdělávání</t>
  </si>
  <si>
    <t xml:space="preserve"> Nabídka formálního DV</t>
  </si>
  <si>
    <t xml:space="preserve">1 rok </t>
  </si>
  <si>
    <t>10 let</t>
  </si>
  <si>
    <t>I.1.1</t>
  </si>
  <si>
    <t>I.1.2</t>
  </si>
  <si>
    <t>I.1.3</t>
  </si>
  <si>
    <t>I.1.4</t>
  </si>
  <si>
    <t>I.2.1</t>
  </si>
  <si>
    <t>I.3.1</t>
  </si>
  <si>
    <t>I.4.1</t>
  </si>
  <si>
    <t>I.4.2</t>
  </si>
  <si>
    <t>I.5.1</t>
  </si>
  <si>
    <t>I.5.2</t>
  </si>
  <si>
    <t>I.6.1</t>
  </si>
  <si>
    <t>I.6.2</t>
  </si>
  <si>
    <t>II.1.1</t>
  </si>
  <si>
    <t>II.1.2</t>
  </si>
  <si>
    <t>II.1.3</t>
  </si>
  <si>
    <t>II.1.4</t>
  </si>
  <si>
    <t>II.2.1</t>
  </si>
  <si>
    <t>II.2.2</t>
  </si>
  <si>
    <t>II.2.3</t>
  </si>
  <si>
    <t>II.2.4</t>
  </si>
  <si>
    <t>II.2.5</t>
  </si>
  <si>
    <t>II.3.1</t>
  </si>
  <si>
    <t>II.3.2</t>
  </si>
  <si>
    <t>II.3.3</t>
  </si>
  <si>
    <t>II.3.4</t>
  </si>
  <si>
    <t>II.3.5</t>
  </si>
  <si>
    <t>II.4.1</t>
  </si>
  <si>
    <t>II.4.2</t>
  </si>
  <si>
    <t>II.4.3</t>
  </si>
  <si>
    <t>II.4.4</t>
  </si>
  <si>
    <t>II.4.5</t>
  </si>
  <si>
    <t>II.5.1</t>
  </si>
  <si>
    <t>II.5.2</t>
  </si>
  <si>
    <t>II.5.3</t>
  </si>
  <si>
    <t>II.6.1</t>
  </si>
  <si>
    <t>II.6.2</t>
  </si>
  <si>
    <t>III.1.1</t>
  </si>
  <si>
    <t>III.1.2</t>
  </si>
  <si>
    <t>III.2.1</t>
  </si>
  <si>
    <t>III.2.2</t>
  </si>
  <si>
    <t>III.2.3</t>
  </si>
  <si>
    <t>III.2.4</t>
  </si>
  <si>
    <t>III.2.5</t>
  </si>
  <si>
    <t>III.2.6</t>
  </si>
  <si>
    <t>III.3.1</t>
  </si>
  <si>
    <t>III.3.2</t>
  </si>
  <si>
    <t>III.3.3</t>
  </si>
  <si>
    <t>III.5.1</t>
  </si>
  <si>
    <t>III.5.2</t>
  </si>
  <si>
    <t>III.5.3</t>
  </si>
  <si>
    <t>III.5.4</t>
  </si>
  <si>
    <t>IV.1.1</t>
  </si>
  <si>
    <t>IV.1.3</t>
  </si>
  <si>
    <t>IV.2.1</t>
  </si>
  <si>
    <t>IV.2.2</t>
  </si>
  <si>
    <t>IV.2.3</t>
  </si>
  <si>
    <t>IV.2.7</t>
  </si>
  <si>
    <t>IV.3.1</t>
  </si>
  <si>
    <t>IV.3.2</t>
  </si>
  <si>
    <t>IV.3.3</t>
  </si>
  <si>
    <t>IV.4.1</t>
  </si>
  <si>
    <t>IV.4.2</t>
  </si>
  <si>
    <t>IV.4.3</t>
  </si>
  <si>
    <t>IV.4.4</t>
  </si>
  <si>
    <t>IV.4.5</t>
  </si>
  <si>
    <t>IV.4.6</t>
  </si>
  <si>
    <t>IV.4.7</t>
  </si>
  <si>
    <t>IV.4.8</t>
  </si>
  <si>
    <t>IV.0</t>
  </si>
  <si>
    <t>IV.0.1</t>
  </si>
  <si>
    <t>IV.0.2</t>
  </si>
  <si>
    <t>IV.1.2</t>
  </si>
  <si>
    <t>IV.1.4</t>
  </si>
  <si>
    <t>IV.1.5</t>
  </si>
  <si>
    <t>IV.2.8</t>
  </si>
  <si>
    <t>Účast dospělých na dalším vzdělávání</t>
  </si>
  <si>
    <t>Počet hodin strávených účastníkem ve formálním vzdělávání v posledních 12 měsících</t>
  </si>
  <si>
    <t>Účast na dálkových formách studia na různých vzdělávacích stupních</t>
  </si>
  <si>
    <t>Účast dospělé populace na neformálním vzdělávání v posledních 4 týdnech</t>
  </si>
  <si>
    <t>Účast dospělé populace na neformálním vzdělávání v posledních 12 měsících</t>
  </si>
  <si>
    <t>Počty kvalifikací udělených v rámci uznávání výsledků dalšího vzdělávání za poslední rok</t>
  </si>
  <si>
    <t>Počty udělených kvalifikací v přepočtu na zaměstnanost v dané profesi</t>
  </si>
  <si>
    <t>Podíl vzdělávajících podniků</t>
  </si>
  <si>
    <t>Podíl zaměstnanců účastnících se jednotlivých typů vzdělávání, ze všech podniků</t>
  </si>
  <si>
    <t>Podíl zaměstnanců účastnících se jednotlivých typů vzdělávání, ze vzdělávajících podniků</t>
  </si>
  <si>
    <t>Počet hodin strávených na kurzech na 1000 odpracovaných hodin</t>
  </si>
  <si>
    <t>Podniky pořádající ICT školení</t>
  </si>
  <si>
    <t>Využívání e-learningu podniky</t>
  </si>
  <si>
    <t>Vzdělanostní mobilita</t>
  </si>
  <si>
    <t>Míra ekonomické aktivity populace 15-64</t>
  </si>
  <si>
    <t>Míra nezaměstnanosti populace 15-64</t>
  </si>
  <si>
    <t>Situace na trhu práce</t>
  </si>
  <si>
    <t>Výdaje účastníků na další formální vzdělávání</t>
  </si>
  <si>
    <t>Výdaje účastníků na další neformální vzdělávání</t>
  </si>
  <si>
    <t>Podíl osob s neuspokojenou potřebou vzdělávání</t>
  </si>
  <si>
    <t>Typy bariér v účasti na dalším vzdělávání</t>
  </si>
  <si>
    <t>Důvody neposkytování vzdělávání v podnicích</t>
  </si>
  <si>
    <t>Počet a struktura poskytovatelů na trhu dalšího vzdělávání</t>
  </si>
  <si>
    <t>školy</t>
  </si>
  <si>
    <t>soukromé vzdělávačky</t>
  </si>
  <si>
    <t>Uživatelská významnost (potřeba)</t>
  </si>
  <si>
    <t>Náročnost získání</t>
  </si>
  <si>
    <t>mezinárodní</t>
  </si>
  <si>
    <t>za ČR</t>
  </si>
  <si>
    <t>regionální</t>
  </si>
  <si>
    <t>Reliabilita</t>
  </si>
  <si>
    <t>Stupeň</t>
  </si>
  <si>
    <t>lze beze změny převzít z veřejně publikovaných údajů</t>
  </si>
  <si>
    <t>lze dopočítat jednoduchým výpočtem z veřejně publikovaných údajů</t>
  </si>
  <si>
    <t>vyžaduje jednoduchý výpočet z dat, která nejsou veřejně publikována, ale lze je získat</t>
  </si>
  <si>
    <t>vyžaduje složitější výpočet z dat, která nejsou veřejně publikována, ale lze je získat</t>
  </si>
  <si>
    <t>vyžaduje výpočet na základě specifické metodiky z dat, která nejsou veřejně publikována, ale lze je získat</t>
  </si>
  <si>
    <t>vyžaduje výpočet z dat, která se nepodařilo získat</t>
  </si>
  <si>
    <t>nelze vůbec získat</t>
  </si>
  <si>
    <t>Podíl dospělé populace s maturitou</t>
  </si>
  <si>
    <t>I.3.2</t>
  </si>
  <si>
    <t>SIALS/PIAAC</t>
  </si>
  <si>
    <t>lze dopočítat složitějším výpočtem z veřejně publikovaných údajů</t>
  </si>
  <si>
    <t>V současné době nelze získat, zatím není znám přesný způsob publikace zdrojů v budoucnu</t>
  </si>
  <si>
    <t>Požadavky zaměstnavatelů na kompetence</t>
  </si>
  <si>
    <t>Dlouhodobost</t>
  </si>
  <si>
    <t>Podíl nákladů na kurzy DOV na celkových nákladech práce</t>
  </si>
  <si>
    <r>
      <rPr>
        <sz val="9"/>
        <color indexed="8"/>
        <rFont val="Arial"/>
        <family val="2"/>
      </rPr>
      <t>školy</t>
    </r>
  </si>
  <si>
    <r>
      <rPr>
        <sz val="9"/>
        <color indexed="8"/>
        <rFont val="Arial"/>
        <family val="2"/>
      </rPr>
      <t>velmi</t>
    </r>
  </si>
  <si>
    <r>
      <rPr>
        <sz val="9"/>
        <color indexed="8"/>
        <rFont val="Arial"/>
        <family val="2"/>
      </rPr>
      <t>středně</t>
    </r>
  </si>
  <si>
    <t>Legislativa vztahující se k dalšímu vzdělávání</t>
  </si>
  <si>
    <t>Nedostatky v dovednostech pracovníků pociťované zaměstnavateli</t>
  </si>
  <si>
    <t xml:space="preserve"> Úroveň znalostí a dovedností dospělé populace</t>
  </si>
  <si>
    <t xml:space="preserve"> Rozsah vzdělávání v podnicích</t>
  </si>
  <si>
    <t xml:space="preserve"> Obsah podnikového vzdělávání </t>
  </si>
  <si>
    <t xml:space="preserve"> Formy, které podniky pro vzdělávání využívají</t>
  </si>
  <si>
    <t xml:space="preserve"> Výdaje podniků na vzdělávání</t>
  </si>
  <si>
    <t xml:space="preserve"> Existence podnikových vzdělávacích politik</t>
  </si>
  <si>
    <t xml:space="preserve"> Účast populace na různých formách dalšího vzdělávání</t>
  </si>
  <si>
    <t xml:space="preserve"> Účast specifických skupin</t>
  </si>
  <si>
    <t xml:space="preserve"> Výdaje jednotlivců na další vzdělávání</t>
  </si>
  <si>
    <t xml:space="preserve"> Obsah dalšího vzdělávání jednotlivců (témata)</t>
  </si>
  <si>
    <t xml:space="preserve"> Počet dosažených úplných a dílčích kvalifikací</t>
  </si>
  <si>
    <t xml:space="preserve"> Počty a struktura poskytovatelů dalšího vzdělávání</t>
  </si>
  <si>
    <t xml:space="preserve"> Kvalita dalšího vzdělávání</t>
  </si>
  <si>
    <t xml:space="preserve"> Rozsah a struktura nabídky formálního vzdělávání</t>
  </si>
  <si>
    <t xml:space="preserve"> Rozsah a struktura nabídky neformálního vzdělávání</t>
  </si>
  <si>
    <t xml:space="preserve"> Účast na rekvalifikacích</t>
  </si>
  <si>
    <t xml:space="preserve"> Využívání rekvalifikací v podnicích</t>
  </si>
  <si>
    <t xml:space="preserve"> Výdaje na rekvalifikace</t>
  </si>
  <si>
    <t xml:space="preserve"> Zaměření rekvalifikací</t>
  </si>
  <si>
    <r>
      <rPr>
        <sz val="9"/>
        <color indexed="8"/>
        <rFont val="Arial"/>
        <family val="2"/>
      </rPr>
      <t>soukromí vzdělavatelé</t>
    </r>
  </si>
  <si>
    <t>skór školy</t>
  </si>
  <si>
    <t>skór soukromí</t>
  </si>
  <si>
    <t>skór10 školy</t>
  </si>
  <si>
    <t>skór10 soukromí</t>
  </si>
  <si>
    <t>Uživatelé - dotazníky - přepočet na 10 stupňovou škálu</t>
  </si>
  <si>
    <t>konzistence časových řad</t>
  </si>
  <si>
    <t>Mezinárodní</t>
  </si>
  <si>
    <t>ČR</t>
  </si>
  <si>
    <t>Regiony</t>
  </si>
  <si>
    <t>Zdroje dat/informací</t>
  </si>
  <si>
    <t>Periodicita publikace indikátoru</t>
  </si>
  <si>
    <t>výborná</t>
  </si>
  <si>
    <t>nedostatečná</t>
  </si>
  <si>
    <t>dobrá</t>
  </si>
  <si>
    <t>s omezeními postačující</t>
  </si>
  <si>
    <t>Potřebnost</t>
  </si>
  <si>
    <t>velmi omezená</t>
  </si>
  <si>
    <t>Podobné indikátory</t>
  </si>
  <si>
    <t>II.4.3, II.4.4, II.4.5</t>
  </si>
  <si>
    <t>II.4.1, II.4.4, II.4.5</t>
  </si>
  <si>
    <t>II.4.1, II.4.3,  II.4.5</t>
  </si>
  <si>
    <t>II.4.1, II.4.3, II.4.4,</t>
  </si>
  <si>
    <t>IV.1.1, IV.1.3</t>
  </si>
  <si>
    <t>IV.1.3, IV.1.4, IV.1.5</t>
  </si>
  <si>
    <t>IV.1.1, IV.1.4, IV.1.5</t>
  </si>
  <si>
    <t>Počty nabízených kurzů podle obsahového zaměření</t>
  </si>
  <si>
    <t>Kapacita nabízených kurzů podle obsahového zaměření</t>
  </si>
  <si>
    <t>Perspektiva udržitelnosti</t>
  </si>
  <si>
    <t>Srovnání struktury nabídky dalšího vzdělávání a struktury zaměstnanosti</t>
  </si>
  <si>
    <t>Databáze nabídky+MPSV</t>
  </si>
  <si>
    <t>Databáze nabídky+VŠPS</t>
  </si>
  <si>
    <t>Podniky vzdělávající v souvislosti s inovacemi</t>
  </si>
  <si>
    <t xml:space="preserve"> Výdaje zaměstnavatelů na další vzdělávání</t>
  </si>
  <si>
    <t>Náklady na kurzy podnikového vzdělávání v přepočtu na výukové hodiny, účastníky a zaměstnané osoby</t>
  </si>
  <si>
    <t>Příspěvky zaměstnavatelů do společných fondů na další odborné vzdělávání</t>
  </si>
  <si>
    <t>Podpora dalšího vzdělávání ze strukturálních fondů</t>
  </si>
  <si>
    <t>Příjmy zaměstnavatelů na další odborné vzdělávání z dotací a společných fondů</t>
  </si>
  <si>
    <t>Počet kvalifikovaných lektorů dalšího vzdělávání na 1000 obyvatel v dospělém věku</t>
  </si>
  <si>
    <t>Struktura poskytovatelů podnikového vzdělávání</t>
  </si>
  <si>
    <t>Počet autorizovaných osob pro uznávání výsledků dalšího vzdělávání</t>
  </si>
  <si>
    <t>Nabídka dalšího formálního vzdělání vztažená ke struktuře zaměstnanosti</t>
  </si>
  <si>
    <t>Akreditované kurzy dalšího vzdělávání</t>
  </si>
  <si>
    <t>Strategie podniků při chybějících dovednostech</t>
  </si>
  <si>
    <t>Uznávání výsledků dalšího vzdělávání</t>
  </si>
  <si>
    <t>Zaměření kurzů podnikového vzdělávání</t>
  </si>
  <si>
    <t xml:space="preserve">Počet hodin strávených účastníkem v dalším neformálním vzdělávání </t>
  </si>
  <si>
    <t xml:space="preserve">KONTEXT     KONTEXT      KONTEXT </t>
  </si>
  <si>
    <t xml:space="preserve">VSTUPY          VSTUPY          VSTUPY          VSTUPY          </t>
  </si>
  <si>
    <t xml:space="preserve">PROCESY       PROCESY    PROCESY               </t>
  </si>
  <si>
    <t>Odkaz na metodiku</t>
  </si>
  <si>
    <t>Odkaz na data</t>
  </si>
  <si>
    <t xml:space="preserve">VÝSTUPY       VÝSTUPY       VÝSTUPY       VÝSTUPY       </t>
  </si>
  <si>
    <t>regionální experti</t>
  </si>
  <si>
    <t>Jednoduchost dopočtu</t>
  </si>
  <si>
    <t>III.4.1</t>
  </si>
  <si>
    <t>Výsledky ratingu vzdělávacích institucí</t>
  </si>
  <si>
    <t>Rating</t>
  </si>
  <si>
    <t xml:space="preserve"> od 1998</t>
  </si>
  <si>
    <t>od 1998</t>
  </si>
  <si>
    <t>od 2000</t>
  </si>
  <si>
    <t>1998, (2012)</t>
  </si>
  <si>
    <t>od 2005</t>
  </si>
  <si>
    <t>(2010)</t>
  </si>
  <si>
    <t>2002, 2006, (2010)</t>
  </si>
  <si>
    <t>1999, 2005, (2010)</t>
  </si>
  <si>
    <t>2000, 2004, 2008, (2012)</t>
  </si>
  <si>
    <t>od 2010</t>
  </si>
  <si>
    <t>od 2004</t>
  </si>
  <si>
    <t>od 2003</t>
  </si>
  <si>
    <t>od 2005 ale ne srovnatelné</t>
  </si>
  <si>
    <t>2003-4 a 2007-10</t>
  </si>
  <si>
    <t>zatím ne</t>
  </si>
  <si>
    <t>2007, (2011)</t>
  </si>
  <si>
    <t>od 2006</t>
  </si>
  <si>
    <t>1999, 2005, (2010), ale změna metodiky</t>
  </si>
  <si>
    <t>od 2002</t>
  </si>
  <si>
    <t>od 2003 pro ČR; 2007 a (2011) mezinárodně</t>
  </si>
  <si>
    <t>2004 mezinárodně, 2001 ČR</t>
  </si>
  <si>
    <t>od 2009</t>
  </si>
  <si>
    <t xml:space="preserve">MPSV </t>
  </si>
  <si>
    <t>Dostupná časová řada (roky)</t>
  </si>
  <si>
    <t>Dostupná časová řada (skór)</t>
  </si>
  <si>
    <t>průměr</t>
  </si>
  <si>
    <t>Název</t>
  </si>
  <si>
    <t>M</t>
  </si>
  <si>
    <t>Podíl dospělé populace se středním nebo vyšším vzděláním</t>
  </si>
  <si>
    <t>Podíl dospělé populace s terciárním vzděláním</t>
  </si>
  <si>
    <t>Podíl osob s ukončeným středním nebo vyšším vzděláním na populaci ve věku 25-64 let</t>
  </si>
  <si>
    <t>Podíl osob s ukončeným maturitním nebo vyšším vzděláním na populaci ve věku 25-64 let</t>
  </si>
  <si>
    <t>Existence specifických legislativních nástrojů (ano/ne)</t>
  </si>
  <si>
    <t>Existence specifických institucionálních podpor (ano/ne)</t>
  </si>
  <si>
    <t>Míra ekonomické aktivity</t>
  </si>
  <si>
    <t>Míra nezaměstnanosti</t>
  </si>
  <si>
    <t xml:space="preserve"> Kompetence dospělé populace a požadavky na kompetence</t>
  </si>
  <si>
    <t>Matematické, čtenářské a ICT kompetence dospělých</t>
  </si>
  <si>
    <t>Průměrná úroveň matematických, čtenářských a ICT kompetencí dospělé populace (16-65 let)</t>
  </si>
  <si>
    <t>Podíl podniků, které uvedly danou dovednost jako důležitou</t>
  </si>
  <si>
    <t>Inovační kapacita hodnocená na desetistupňové škále</t>
  </si>
  <si>
    <t xml:space="preserve">Podíl podniků, které vzdělávají v souvislosti se zavedenou inovací, ze všech podniků, které zavedly nějakou technologickou inovaci </t>
  </si>
  <si>
    <t xml:space="preserve">Podíl lidí, kteří si úplně nebo částečně hradili náklady na další neformální vzdělávání, na všech účastnících dalšího neformálního vzdělávání. </t>
  </si>
  <si>
    <t>Objem peněz vydaných na formální vzdělávání v posledních 12 měsících v průměru jedním účastníkem</t>
  </si>
  <si>
    <t>Objem peněz vydaných na neformální vzdělávání v posledních 12 měsících v průměru jedním účastníkem</t>
  </si>
  <si>
    <t>Podíl odvodů do společných fondů na celkových nákladech na kurzy DOV</t>
  </si>
  <si>
    <t xml:space="preserve">Výdaje na rekvalifikace </t>
  </si>
  <si>
    <t xml:space="preserve">Podíl objemu prostředků na rekvalifikace k počtu nezaměstnaných + absolutní výdaje; mezinárodně - výdaje pro jednotlivce na vzdělávání v rámci politiky zaměstnanosti jako podíl na HDP </t>
  </si>
  <si>
    <t>Počet osob pracujících jako pedagog v oblasti dalšího vzdělávání</t>
  </si>
  <si>
    <t>Počet osob s hlavním povoláním zařazeným ve skupině KZAM 3342.</t>
  </si>
  <si>
    <t>Průměrný počet zaměstnanců ve vzdělávací instituci a jednak podíl externích a interních pracovníků</t>
  </si>
  <si>
    <t>Podíl hodin poskytovaných jednotlivými typy poskytovatelů na celkových hodinách externích podnikových kurzů</t>
  </si>
  <si>
    <t>Počet vzdělávacích institucí, které ve sledovaném období nabízely alespoň jeden kurz v členění na školy a další instituce</t>
  </si>
  <si>
    <t>Absolutní počet autorizovaných osob a jejich počet v přepočtu na 100 tis. dospělých obyvatel ve věku 25-64 let</t>
  </si>
  <si>
    <t>Počet udělených autorizací podle jednotlivých kvalifikací</t>
  </si>
  <si>
    <t>Procento podniků realizujících danou metodu ze všech podniků, které ve sledovaném roce poskytly nějakou formu vzdělávání</t>
  </si>
  <si>
    <t>Procento podniků, které zaujímají uvedené strategie, ze všech podniků</t>
  </si>
  <si>
    <t>Podíl podniků, které uvedly, že dané metody vyhodnocování používá vždy nebo často, ze všech podniků</t>
  </si>
  <si>
    <t>Počty vzdělávacích institucí, které dosáhly určitého stupně ratingu</t>
  </si>
  <si>
    <t>Podíl osob, které se nevzdělávaly přestože chtěly a vzdělávaly se méně než chtěly, v populaci 25-64 let</t>
  </si>
  <si>
    <t>Podíl osob, které uvedly danou bariéru, na všech, kdo se nevzdělávali, přestože chtěli</t>
  </si>
  <si>
    <t>Podíl podniků, které v referenčním roce neposkytovalo svým zaměstnancům žádné vzdělávání – ani kurzy ani jiné formy vzdělávání, na všech podnicích.</t>
  </si>
  <si>
    <t>Podíl podniků, u kterých se daný důvod mezi třemi nejčastějšími objevil, na všech podnicích, které neposkytovaly vzdělávání.</t>
  </si>
  <si>
    <t>Podíl osob, které se v uplynulých 12 měsících účastnily jakékoli formy dalšího vzdělávání (formálního nebo neformálního), na populaci ve věku 25-64 let</t>
  </si>
  <si>
    <t>Průměrný počet hodin strávených účastníkem ve formálním vzdělávání v posledních 12 měsících</t>
  </si>
  <si>
    <t>Podíl osob, které se v uplynulých 4 týdnech účastnily  dalšího formálního vzdělávání, na populaci ve věku 25-64 let</t>
  </si>
  <si>
    <t>D</t>
  </si>
  <si>
    <t>Podíl osob s ukončeným terciárním vzděláním na populaci ve věku 25-64 let</t>
  </si>
  <si>
    <t>Objem peněz vydaných v rámci investičních pobídek v tis. Kč</t>
  </si>
  <si>
    <t>Podíl výdajů na rekvalifikace na počet nově zařazených uchazečů do programu rekvalifikací (v tis. Kč)</t>
  </si>
  <si>
    <t>Objemy peněz ze strukturálních fondů na DV (specifickované prioritní osy a opatření) v tis. Kč</t>
  </si>
  <si>
    <t>Podíl příjmů z dotací a společných fondů na celkových nákladech podniků na kurzy DOV</t>
  </si>
  <si>
    <t>IV.2.4-6</t>
  </si>
  <si>
    <t>Relační indikátory IV.2.4-6 byly vyřazeny, místo nich jsou aplikovány varianty indikátorů pro specifické skupiny</t>
  </si>
  <si>
    <t>Odhad celkového počtu pracovníků vzdělávacích institucí na základě průměrného počtu pracovníků a celkového počtu vzdělávacích institucí</t>
  </si>
  <si>
    <t>Počet škol a počet míst ve vzdělávacích programech v jiné než denní a prezenční formě podle stupně vzdělání a oboru a podíl na celkovém počtu škol s daným oborem</t>
  </si>
  <si>
    <t>Podíl počtu míst ve vzdělávacích programech v jiné než denní (prezenční formě) ku počtu zaměstnaných osob s daným vzděláním</t>
  </si>
  <si>
    <t>ICT Usage in Enterprices</t>
  </si>
  <si>
    <t>Počty složených dílčích maturitních zkoušek</t>
  </si>
  <si>
    <t xml:space="preserve">(1) podíl osob se středním a vyšším vzděláním v populaci 30-34 let ku podílu osob se středním a vyšším vzděláním v populaci 60-64 let  a (2) podíl osob s terciárním vzděláním v populaci 30-34 let ku podílu osob s terciárním vzděláním v populaci 60-64 let </t>
  </si>
  <si>
    <t>(1) Medián výdělků lidí se základním vzděláním (ISCED 0-2) je vydělen mediánem výdělků osob se středním vzděláním (ISCED 3-4)  a (2) medián výdělků osob s vysokým vzděláním (ISCED 5-6) vydělen rovněž mediánem výdělků osob se středním vzděláním (ISCED 3-4)</t>
  </si>
  <si>
    <t>Absolutní počty nabízených kurzů v členění podle obsahového zaměření</t>
  </si>
  <si>
    <t>Absolutní kapacita nabízených kurzů v členění podle obsahového zaměření a v přepočtu na 1000 obyvatel ve věku 25-64 let</t>
  </si>
  <si>
    <t>počet vzdělávacích kurzů vhodných pro danou profesi vztažený k počtu volných pracovních míst této profesi evidovaných úřady práce</t>
  </si>
  <si>
    <t>počet odpovídajícím způsobem zaměřených kurzů dalšího vzdělávání připadajících na 1000 zaměstnaných v dané profesi</t>
  </si>
  <si>
    <t>počet institucí, které mají akreditovaný nějaký vzdělávací program, počet akreditovaných kurzů a jejich kapacita v členění podle ministerstev a skupin oborů vzdělávání</t>
  </si>
  <si>
    <t>podíl skutečně nabízených akreditovaných kurzů na celkovém počtu kurzů, které mají udělenou akreditaci</t>
  </si>
  <si>
    <t xml:space="preserve">Podíl studentů středních škol v ostatních formách studia na populaci ve věku 25-64 let, která nemá maturitu a  Podíl studentů vysokých a vyšších odborných škol v ostatních formách studia na populaci ve věku 25-64, která má středoškolské vzdělání s maturitou
</t>
  </si>
  <si>
    <t xml:space="preserve">podíl absolventů terciárního vzdělávání starších třiceti let na všech absolventech terciárního vzdělávání v daném roce </t>
  </si>
  <si>
    <t>podíl lidí, kteří se v uplynulých 4 týdnech účastnili neformálního vzdělávání, v populaci 25-64 let</t>
  </si>
  <si>
    <t>průměrný počet hodin strávených účastníkem v neformálním vzdělávání za posledních 12 měsíců / poslední 4 týdny</t>
  </si>
  <si>
    <t>podíl lidí, kteří se v uplynulých 12 měsíců účastnili neformálního vzdělávání, v populaci 25-64.</t>
  </si>
  <si>
    <t>Účast nezaměstnaných na rekvalifikacích</t>
  </si>
  <si>
    <t>poměr počtu účastníků rekvalifikací  v daném roce k počtu uchazečů o zaměstnání k 31.12. předchozího roku</t>
  </si>
  <si>
    <t>Účast na akreditovaných kurzech DV</t>
  </si>
  <si>
    <t>Odhady celkových úhrnů účastníků a absolventů za ČR</t>
  </si>
  <si>
    <t>absolutní počet nově udělených dílčích a úplných kvalifikací za poslední rok v členění podle skupin kvalifikací</t>
  </si>
  <si>
    <t>počet kvalifikací udělených v daném roce na 1000 zaměstnaných v odpovídající profesní skupině</t>
  </si>
  <si>
    <t>podíl vzdělávajících podniků na všech podnicích</t>
  </si>
  <si>
    <t>podíl zaměstnanců, kteří se účastní dané formy vzdělávání, na počtu zaměstnanců všech podniků zahrnutých do šetření</t>
  </si>
  <si>
    <t>počet zaměstnanců účastnících se jednotlivých forem podnikového vzdělávání dělen pouze počtem zaměstnanců těch podniků, které nějaké vzdělávání poskytují</t>
  </si>
  <si>
    <t>podíl pracovní doby strávené na kurzech dle jednotlivých oborů vzdělávání na celkové pracovní době strávené na kurzech dalšího vzdělávání</t>
  </si>
  <si>
    <t xml:space="preserve">Počet hodin strávených v podnikovém vzdělávání za období sledovaného referenčního roku  je vydělen počtem celkově odpracovaných hodin </t>
  </si>
  <si>
    <t>počet hodin strávených v kurzech dalšího odborného vzdělávání v referenčním roce v přepočtu na jednoho účastníka kurzů</t>
  </si>
  <si>
    <t>podíl podniků, které realizují školení počítačových dovedností na všech podnicích</t>
  </si>
  <si>
    <t>podíl podniků, které používají e-learning pro vzdělávání zaměstnanců na všech podnicích</t>
  </si>
  <si>
    <t>Klíčový</t>
  </si>
  <si>
    <t>Doplňkový</t>
  </si>
  <si>
    <t>LFS (VŠPS)</t>
  </si>
  <si>
    <t>VET in Europe</t>
  </si>
  <si>
    <t>PIAAC</t>
  </si>
  <si>
    <t>LM policy database</t>
  </si>
  <si>
    <t>zprávy OP</t>
  </si>
  <si>
    <t>ISKA</t>
  </si>
  <si>
    <t>SET+databáze ÚIV</t>
  </si>
  <si>
    <t>SET+databáze ÚIV+VŠPS</t>
  </si>
  <si>
    <t>Databáze akreditovaných kurzů ministerstev+DAK</t>
  </si>
  <si>
    <t>Seznamy akreditovaných kurzů ministerstev+DAK+databáze nabídky</t>
  </si>
  <si>
    <t>AES (v budoucnu VŠPS)</t>
  </si>
  <si>
    <t xml:space="preserve">CERMAT </t>
  </si>
  <si>
    <t>Stručný popis výpočtu</t>
  </si>
  <si>
    <t>Doba strávená v kurzech dalšího vzdělávání na účastníka</t>
  </si>
  <si>
    <t>Legislativní rámec dalšího vzdělávání</t>
  </si>
  <si>
    <t>Institucionální rámec dalšího vzdělávání</t>
  </si>
  <si>
    <t>Podíl účastníků, kteří si sami hradí náklady na další neformální vzdělávání</t>
  </si>
  <si>
    <t>Počty živnostenských oprávnění k DV pro právnické osoby</t>
  </si>
  <si>
    <t>Počet autorizací pro uznávání výsledků dalšího vzdělávání</t>
  </si>
  <si>
    <t>Podíl aktuálně nabízených rekvalifikačních kurzů na všech akreditovaných</t>
  </si>
  <si>
    <t>Vyhodnocování vzdělávacích potřeb podniku</t>
  </si>
  <si>
    <t>Podíl osob, které se v uplynulých čtyřech týdnech účastnily jakékoli formy vzdělávání (formálního nebo neformálního), na populaci ve věku 25-64 let</t>
  </si>
  <si>
    <t>Účast dospělé populace na vzdělávání v posledních 4 týdnech</t>
  </si>
  <si>
    <t>Účast dospělé populace na vzdělávání v posledních 12 měsících</t>
  </si>
  <si>
    <t>Účast dospělé populace na formálním vzdělávání v posledních 12 měsících</t>
  </si>
  <si>
    <t>Účast dospělé populace na formálním vzdělávání v posledních 4 týdnech</t>
  </si>
  <si>
    <t>Podíl dospělých účastníků, kteří si sami hradí náklady na formální vzdělávání</t>
  </si>
  <si>
    <t xml:space="preserve">Podíl lidí, kteří si úplně nebo částečně hradili náklady na další formální vzdělávání, na všech účastnících dalšího formálního vzdělávání ve věku 25-64 let. </t>
  </si>
  <si>
    <t>Podíl osob, které se v uplynulých 12 měsících účastnily formálního vzdělávání, na populaci ve věku 25-64 let</t>
  </si>
  <si>
    <t>5 let/1 rok (návrh na doplnění do VŠPS)</t>
  </si>
  <si>
    <t>Klíčový / doplňkový</t>
  </si>
  <si>
    <t>decizní sféra+Expertní skupina</t>
  </si>
  <si>
    <t>Souhrnný skór</t>
  </si>
  <si>
    <t>I.1.d1</t>
  </si>
  <si>
    <t>Kód final</t>
  </si>
  <si>
    <t>I.1.d2</t>
  </si>
  <si>
    <t>I.3.d1</t>
  </si>
  <si>
    <t>I.3.d2</t>
  </si>
  <si>
    <t>I.5.d1</t>
  </si>
  <si>
    <t>I.6.d1</t>
  </si>
  <si>
    <t>Pracovní Kód</t>
  </si>
  <si>
    <t>II.1.d1</t>
  </si>
  <si>
    <t>II.1.d2</t>
  </si>
  <si>
    <t>II.1.d3</t>
  </si>
  <si>
    <t>II.2.d1</t>
  </si>
  <si>
    <t>II.2.d2</t>
  </si>
  <si>
    <t>II.2.d3</t>
  </si>
  <si>
    <t>II.3.d1</t>
  </si>
  <si>
    <t>II.3.d2</t>
  </si>
  <si>
    <t>II.3.d3</t>
  </si>
  <si>
    <t>II.4.d1</t>
  </si>
  <si>
    <t>II.4.d2</t>
  </si>
  <si>
    <t>II.4.d3</t>
  </si>
  <si>
    <t>II.5.d1</t>
  </si>
  <si>
    <t>II.6.d1</t>
  </si>
  <si>
    <t>III.1.d1</t>
  </si>
  <si>
    <t>III.2.d1</t>
  </si>
  <si>
    <t>III.2.d2</t>
  </si>
  <si>
    <t>III.2.d3</t>
  </si>
  <si>
    <t>III.2.d4</t>
  </si>
  <si>
    <t>III.3.d1</t>
  </si>
  <si>
    <t>III.3.d2</t>
  </si>
  <si>
    <t>III.4.d1</t>
  </si>
  <si>
    <t>III.5.d1</t>
  </si>
  <si>
    <t>III.5.d2</t>
  </si>
  <si>
    <t>IV.0.d1</t>
  </si>
  <si>
    <t>IV.1.d1</t>
  </si>
  <si>
    <t>IV.1.d2</t>
  </si>
  <si>
    <t>IV.1.d3</t>
  </si>
  <si>
    <t>IV.1.d4</t>
  </si>
  <si>
    <t>IV.2.d1</t>
  </si>
  <si>
    <t>IV.2.d2</t>
  </si>
  <si>
    <t>IV.2.d3</t>
  </si>
  <si>
    <t>IV.3.d1</t>
  </si>
  <si>
    <t>IV.3.d2</t>
  </si>
  <si>
    <t>IV.4.d1</t>
  </si>
  <si>
    <t>IV.4.d2</t>
  </si>
  <si>
    <t>IV.4.d3</t>
  </si>
  <si>
    <t>IV.4.d4</t>
  </si>
  <si>
    <t>Státní výdaje na podporu dalšího vzdělávání</t>
  </si>
  <si>
    <t>vyřazen</t>
  </si>
  <si>
    <t>Podíl nákladů na další vzdělávání zaměstnanců na celkových nákladech práce</t>
  </si>
  <si>
    <t>Podíl nákladů na další vzdělávání zaměstnaných osob na celkových nákladech práce</t>
  </si>
  <si>
    <t>Náklady na další vzdělávání (v mezinárodním srovnání pouze na kurzy) v přepočtu na zaměstnanou osobu</t>
  </si>
  <si>
    <t>Náklady na další vzdělávání v přepočtu na zaměstnanou osobu</t>
  </si>
  <si>
    <t>Podíl nákladů na kurzy dalšího vzdělávání na celkových nákladech práce</t>
  </si>
  <si>
    <t>Náklady na kurzy dalšího vzdělávání zaměstnanců v přepočtu na účastníka a na výukovou hodinu</t>
  </si>
  <si>
    <t>Odhad celkového počtu lektorů dalšího vzdělávání</t>
  </si>
  <si>
    <t>Struktura lektorů ve vzdělávacích institucích</t>
  </si>
  <si>
    <t>Lektoři dalšího vzdělávání s uznanou kvalifikací dle NSK</t>
  </si>
  <si>
    <t>Srovnání struktury nabídky profesních kurzů a struktury volných pracovních míst</t>
  </si>
  <si>
    <t>Relevance</t>
  </si>
  <si>
    <t>Počet škol a kapacita programů nabízejících vzdělání v jiné než denní formě</t>
  </si>
</sst>
</file>

<file path=xl/styles.xml><?xml version="1.0" encoding="utf-8"?>
<styleSheet xmlns="http://schemas.openxmlformats.org/spreadsheetml/2006/main">
  <numFmts count="2">
    <numFmt numFmtId="164" formatCode="####"/>
    <numFmt numFmtId="165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"/>
      <name val="Arial Bold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u val="single"/>
      <sz val="14"/>
      <color theme="10"/>
      <name val="Calibri"/>
      <family val="2"/>
    </font>
    <font>
      <b/>
      <sz val="11"/>
      <name val="Calibri"/>
      <family val="2"/>
      <scheme val="minor"/>
    </font>
    <font>
      <b/>
      <sz val="10"/>
      <color theme="0" tint="-0.3499799966812134"/>
      <name val="Calibri"/>
      <family val="2"/>
      <scheme val="minor"/>
    </font>
    <font>
      <sz val="10"/>
      <color theme="0" tint="-0.3499799966812134"/>
      <name val="Calibri"/>
      <family val="2"/>
      <scheme val="minor"/>
    </font>
    <font>
      <sz val="11"/>
      <color theme="0" tint="-0.3499799966812134"/>
      <name val="Calibri"/>
      <family val="2"/>
      <scheme val="minor"/>
    </font>
    <font>
      <b/>
      <u val="single"/>
      <sz val="14"/>
      <color theme="0" tint="-0.3499799966812134"/>
      <name val="Calibri"/>
      <family val="2"/>
    </font>
    <font>
      <b/>
      <sz val="11"/>
      <color theme="0" tint="-0.3499799966812134"/>
      <name val="Calibri"/>
      <family val="2"/>
      <scheme val="minor"/>
    </font>
    <font>
      <sz val="12"/>
      <color theme="0" tint="-0.3499799966812134"/>
      <name val="Calibri"/>
      <family val="2"/>
      <scheme val="minor"/>
    </font>
    <font>
      <sz val="9"/>
      <color theme="0" tint="-0.3499799966812134"/>
      <name val="Calibri"/>
      <family val="2"/>
      <scheme val="minor"/>
    </font>
  </fonts>
  <fills count="2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gray125">
        <fgColor theme="9" tint="-0.24993999302387238"/>
        <bgColor theme="9" tint="0.7999799847602844"/>
      </patternFill>
    </fill>
    <fill>
      <patternFill patternType="gray125">
        <fgColor theme="8" tint="-0.24993999302387238"/>
        <bgColor theme="8" tint="0.7999799847602844"/>
      </patternFill>
    </fill>
    <fill>
      <patternFill patternType="gray125">
        <fgColor theme="7" tint="0.3999499976634979"/>
        <bgColor theme="7" tint="0.7999799847602844"/>
      </patternFill>
    </fill>
    <fill>
      <patternFill patternType="gray125">
        <fgColor theme="6" tint="-0.24993999302387238"/>
        <bgColor theme="6" tint="0.7999500036239624"/>
      </patternFill>
    </fill>
    <fill>
      <patternFill patternType="darkUp">
        <fgColor theme="1" tint="0.49998000264167786"/>
        <bgColor theme="9" tint="0.39998000860214233"/>
      </patternFill>
    </fill>
    <fill>
      <patternFill patternType="darkUp">
        <fgColor theme="1" tint="0.49998000264167786"/>
        <bgColor theme="9" tint="0.7999799847602844"/>
      </patternFill>
    </fill>
    <fill>
      <patternFill patternType="darkUp">
        <fgColor theme="1" tint="0.49998000264167786"/>
        <bgColor theme="8" tint="0.39998000860214233"/>
      </patternFill>
    </fill>
    <fill>
      <patternFill patternType="darkUp">
        <fgColor theme="1" tint="0.49998000264167786"/>
        <bgColor theme="8" tint="0.7999799847602844"/>
      </patternFill>
    </fill>
    <fill>
      <patternFill patternType="darkUp">
        <fgColor theme="1" tint="0.49998000264167786"/>
        <bgColor theme="7" tint="0.39998000860214233"/>
      </patternFill>
    </fill>
    <fill>
      <patternFill patternType="darkUp">
        <fgColor theme="1" tint="0.49998000264167786"/>
        <bgColor theme="7" tint="0.7999799847602844"/>
      </patternFill>
    </fill>
    <fill>
      <patternFill patternType="darkUp">
        <fgColor theme="1" tint="0.49998000264167786"/>
        <bgColor theme="6" tint="0.39998000860214233"/>
      </patternFill>
    </fill>
    <fill>
      <patternFill patternType="darkUp">
        <fgColor theme="1" tint="0.49998000264167786"/>
        <bgColor theme="6" tint="0.7999799847602844"/>
      </patternFill>
    </fill>
    <fill>
      <patternFill patternType="darkUp">
        <fgColor theme="1" tint="0.49998000264167786"/>
        <bgColor theme="6" tint="0.7999500036239624"/>
      </patternFill>
    </fill>
    <fill>
      <patternFill patternType="darkUp">
        <fgColor theme="1" tint="0.49998000264167786"/>
      </patternFill>
    </fill>
    <fill>
      <patternFill patternType="darkUp">
        <fgColor theme="1" tint="0.49998000264167786"/>
        <bgColor theme="0" tint="-0.1499900072813034"/>
      </patternFill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>
      <alignment/>
      <protection locked="0"/>
    </xf>
  </cellStyleXfs>
  <cellXfs count="377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2" fillId="0" borderId="0" xfId="0" applyFont="1"/>
    <xf numFmtId="0" fontId="7" fillId="0" borderId="0" xfId="20" applyFont="1" applyFill="1" applyBorder="1" applyAlignment="1">
      <alignment horizontal="center" vertical="center"/>
      <protection/>
    </xf>
    <xf numFmtId="0" fontId="9" fillId="0" borderId="0" xfId="0" applyFont="1" applyFill="1" applyBorder="1"/>
    <xf numFmtId="0" fontId="7" fillId="0" borderId="0" xfId="20" applyFont="1" applyFill="1" applyBorder="1" applyAlignment="1">
      <alignment horizontal="center" vertical="center" wrapText="1"/>
      <protection/>
    </xf>
    <xf numFmtId="0" fontId="8" fillId="0" borderId="0" xfId="20" applyFont="1" applyFill="1" applyBorder="1" applyAlignment="1">
      <alignment horizontal="center" wrapText="1"/>
      <protection/>
    </xf>
    <xf numFmtId="1" fontId="0" fillId="0" borderId="0" xfId="0" applyNumberFormat="1" applyFill="1" applyBorder="1"/>
    <xf numFmtId="164" fontId="8" fillId="0" borderId="0" xfId="20" applyNumberFormat="1" applyFont="1" applyFill="1" applyBorder="1" applyAlignment="1">
      <alignment horizontal="right" vertical="center"/>
      <protection/>
    </xf>
    <xf numFmtId="1" fontId="9" fillId="0" borderId="0" xfId="0" applyNumberFormat="1" applyFont="1" applyFill="1" applyBorder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3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left" vertical="center" wrapText="1"/>
    </xf>
    <xf numFmtId="0" fontId="5" fillId="8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/>
    <xf numFmtId="0" fontId="13" fillId="0" borderId="0" xfId="0" applyFont="1" applyBorder="1"/>
    <xf numFmtId="0" fontId="11" fillId="0" borderId="0" xfId="0" applyFont="1" applyBorder="1" applyAlignment="1">
      <alignment horizontal="right"/>
    </xf>
    <xf numFmtId="0" fontId="3" fillId="1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165" fontId="4" fillId="0" borderId="0" xfId="0" applyNumberFormat="1" applyFont="1" applyBorder="1"/>
    <xf numFmtId="0" fontId="3" fillId="11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11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0" fillId="8" borderId="0" xfId="0" applyFont="1" applyFill="1" applyBorder="1" applyAlignment="1">
      <alignment horizontal="left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2" fillId="9" borderId="0" xfId="0" applyFont="1" applyFill="1" applyBorder="1" applyAlignment="1">
      <alignment horizontal="left" vertical="center" wrapText="1"/>
    </xf>
    <xf numFmtId="0" fontId="0" fillId="1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165" fontId="4" fillId="3" borderId="0" xfId="0" applyNumberFormat="1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5" fontId="4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165" fontId="11" fillId="4" borderId="0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vertical="center"/>
    </xf>
    <xf numFmtId="0" fontId="3" fillId="11" borderId="0" xfId="0" applyFont="1" applyFill="1" applyBorder="1" applyAlignment="1">
      <alignment vertical="center" wrapText="1"/>
    </xf>
    <xf numFmtId="165" fontId="4" fillId="11" borderId="0" xfId="0" applyNumberFormat="1" applyFont="1" applyFill="1" applyBorder="1" applyAlignment="1">
      <alignment vertical="center"/>
    </xf>
    <xf numFmtId="0" fontId="11" fillId="11" borderId="0" xfId="0" applyFont="1" applyFill="1" applyBorder="1" applyAlignment="1">
      <alignment vertical="center"/>
    </xf>
    <xf numFmtId="165" fontId="11" fillId="11" borderId="0" xfId="0" applyNumberFormat="1" applyFont="1" applyFill="1" applyBorder="1" applyAlignment="1">
      <alignment vertical="center"/>
    </xf>
    <xf numFmtId="0" fontId="13" fillId="11" borderId="0" xfId="0" applyFont="1" applyFill="1" applyBorder="1" applyAlignment="1">
      <alignment horizontal="right" vertical="center"/>
    </xf>
    <xf numFmtId="0" fontId="11" fillId="11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right" vertical="center"/>
    </xf>
    <xf numFmtId="0" fontId="10" fillId="5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vertical="center"/>
    </xf>
    <xf numFmtId="165" fontId="4" fillId="6" borderId="0" xfId="0" applyNumberFormat="1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right" vertical="center"/>
    </xf>
    <xf numFmtId="0" fontId="13" fillId="6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/>
    </xf>
    <xf numFmtId="165" fontId="4" fillId="7" borderId="0" xfId="0" applyNumberFormat="1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right" vertical="center"/>
    </xf>
    <xf numFmtId="0" fontId="10" fillId="7" borderId="0" xfId="0" applyFont="1" applyFill="1" applyBorder="1" applyAlignment="1">
      <alignment horizontal="right" vertical="center"/>
    </xf>
    <xf numFmtId="0" fontId="3" fillId="8" borderId="0" xfId="0" applyFont="1" applyFill="1" applyBorder="1" applyAlignment="1">
      <alignment vertical="center"/>
    </xf>
    <xf numFmtId="165" fontId="4" fillId="8" borderId="0" xfId="0" applyNumberFormat="1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horizontal="right" vertical="center"/>
    </xf>
    <xf numFmtId="0" fontId="13" fillId="8" borderId="0" xfId="0" applyFont="1" applyFill="1" applyBorder="1" applyAlignment="1">
      <alignment horizontal="right" vertical="center"/>
    </xf>
    <xf numFmtId="0" fontId="4" fillId="9" borderId="0" xfId="0" applyFont="1" applyFill="1" applyBorder="1" applyAlignment="1">
      <alignment vertical="center"/>
    </xf>
    <xf numFmtId="165" fontId="4" fillId="9" borderId="0" xfId="0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right" vertical="center"/>
    </xf>
    <xf numFmtId="0" fontId="10" fillId="9" borderId="0" xfId="0" applyFont="1" applyFill="1" applyBorder="1" applyAlignment="1">
      <alignment horizontal="right" vertical="center"/>
    </xf>
    <xf numFmtId="165" fontId="4" fillId="1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3" fillId="10" borderId="0" xfId="0" applyFont="1" applyFill="1" applyBorder="1" applyAlignment="1">
      <alignment vertical="center" wrapText="1"/>
    </xf>
    <xf numFmtId="0" fontId="11" fillId="10" borderId="0" xfId="0" applyFont="1" applyFill="1" applyBorder="1" applyAlignment="1">
      <alignment horizontal="right" vertical="center"/>
    </xf>
    <xf numFmtId="165" fontId="4" fillId="10" borderId="0" xfId="0" applyNumberFormat="1" applyFont="1" applyFill="1" applyBorder="1" applyAlignment="1">
      <alignment vertical="center" wrapText="1"/>
    </xf>
    <xf numFmtId="0" fontId="11" fillId="10" borderId="0" xfId="0" applyFont="1" applyFill="1" applyBorder="1" applyAlignment="1">
      <alignment vertical="center" wrapText="1"/>
    </xf>
    <xf numFmtId="0" fontId="11" fillId="10" borderId="0" xfId="0" applyFont="1" applyFill="1" applyBorder="1" applyAlignment="1">
      <alignment horizontal="right" vertical="center" wrapText="1"/>
    </xf>
    <xf numFmtId="0" fontId="13" fillId="10" borderId="0" xfId="0" applyFont="1" applyFill="1" applyBorder="1" applyAlignment="1">
      <alignment horizontal="right" vertical="center" wrapText="1"/>
    </xf>
    <xf numFmtId="0" fontId="3" fillId="12" borderId="0" xfId="0" applyFont="1" applyFill="1" applyBorder="1" applyAlignment="1">
      <alignment vertical="center"/>
    </xf>
    <xf numFmtId="0" fontId="0" fillId="12" borderId="0" xfId="0" applyFont="1" applyFill="1" applyBorder="1" applyAlignment="1">
      <alignment horizontal="left" vertical="center" wrapText="1"/>
    </xf>
    <xf numFmtId="0" fontId="3" fillId="12" borderId="0" xfId="0" applyFont="1" applyFill="1" applyBorder="1" applyAlignment="1">
      <alignment horizontal="left" vertical="center" wrapText="1"/>
    </xf>
    <xf numFmtId="165" fontId="4" fillId="12" borderId="0" xfId="0" applyNumberFormat="1" applyFont="1" applyFill="1" applyBorder="1" applyAlignment="1">
      <alignment vertical="center"/>
    </xf>
    <xf numFmtId="0" fontId="11" fillId="12" borderId="0" xfId="0" applyFont="1" applyFill="1" applyBorder="1" applyAlignment="1">
      <alignment vertical="center"/>
    </xf>
    <xf numFmtId="165" fontId="11" fillId="12" borderId="0" xfId="0" applyNumberFormat="1" applyFont="1" applyFill="1" applyBorder="1" applyAlignment="1">
      <alignment vertical="center"/>
    </xf>
    <xf numFmtId="0" fontId="13" fillId="12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right" vertical="center"/>
    </xf>
    <xf numFmtId="0" fontId="3" fillId="13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left" vertical="center" wrapText="1"/>
    </xf>
    <xf numFmtId="0" fontId="3" fillId="13" borderId="0" xfId="0" applyFont="1" applyFill="1" applyBorder="1" applyAlignment="1">
      <alignment horizontal="left" vertical="center" wrapText="1"/>
    </xf>
    <xf numFmtId="165" fontId="4" fillId="13" borderId="0" xfId="0" applyNumberFormat="1" applyFont="1" applyFill="1" applyBorder="1" applyAlignment="1">
      <alignment vertical="center"/>
    </xf>
    <xf numFmtId="0" fontId="11" fillId="13" borderId="0" xfId="0" applyFont="1" applyFill="1" applyBorder="1" applyAlignment="1">
      <alignment vertical="center"/>
    </xf>
    <xf numFmtId="165" fontId="11" fillId="13" borderId="0" xfId="0" applyNumberFormat="1" applyFont="1" applyFill="1" applyBorder="1" applyAlignment="1">
      <alignment vertical="center"/>
    </xf>
    <xf numFmtId="0" fontId="13" fillId="13" borderId="0" xfId="0" applyFont="1" applyFill="1" applyBorder="1" applyAlignment="1">
      <alignment horizontal="right" vertical="center"/>
    </xf>
    <xf numFmtId="0" fontId="11" fillId="13" borderId="0" xfId="0" applyFont="1" applyFill="1" applyBorder="1" applyAlignment="1">
      <alignment horizontal="right" vertical="center"/>
    </xf>
    <xf numFmtId="0" fontId="3" fillId="14" borderId="0" xfId="0" applyFont="1" applyFill="1" applyBorder="1" applyAlignment="1">
      <alignment vertical="center"/>
    </xf>
    <xf numFmtId="0" fontId="0" fillId="14" borderId="0" xfId="0" applyFont="1" applyFill="1" applyBorder="1" applyAlignment="1">
      <alignment horizontal="left" vertical="center" wrapText="1"/>
    </xf>
    <xf numFmtId="0" fontId="3" fillId="14" borderId="0" xfId="0" applyFont="1" applyFill="1" applyBorder="1" applyAlignment="1">
      <alignment horizontal="left" vertical="center" wrapText="1"/>
    </xf>
    <xf numFmtId="165" fontId="4" fillId="14" borderId="0" xfId="0" applyNumberFormat="1" applyFont="1" applyFill="1" applyBorder="1" applyAlignment="1">
      <alignment vertical="center"/>
    </xf>
    <xf numFmtId="0" fontId="11" fillId="14" borderId="0" xfId="0" applyFont="1" applyFill="1" applyBorder="1" applyAlignment="1">
      <alignment vertical="center"/>
    </xf>
    <xf numFmtId="165" fontId="11" fillId="14" borderId="0" xfId="0" applyNumberFormat="1" applyFont="1" applyFill="1" applyBorder="1" applyAlignment="1">
      <alignment vertical="center"/>
    </xf>
    <xf numFmtId="0" fontId="13" fillId="14" borderId="0" xfId="0" applyFont="1" applyFill="1" applyBorder="1" applyAlignment="1">
      <alignment horizontal="right" vertical="center"/>
    </xf>
    <xf numFmtId="0" fontId="11" fillId="14" borderId="0" xfId="0" applyFont="1" applyFill="1" applyBorder="1" applyAlignment="1">
      <alignment horizontal="right" vertical="center"/>
    </xf>
    <xf numFmtId="0" fontId="4" fillId="15" borderId="0" xfId="0" applyFont="1" applyFill="1" applyBorder="1" applyAlignment="1">
      <alignment vertical="center"/>
    </xf>
    <xf numFmtId="0" fontId="3" fillId="16" borderId="0" xfId="0" applyFont="1" applyFill="1" applyBorder="1" applyAlignment="1">
      <alignment vertical="center"/>
    </xf>
    <xf numFmtId="0" fontId="4" fillId="17" borderId="0" xfId="0" applyFont="1" applyFill="1" applyBorder="1" applyAlignment="1">
      <alignment vertical="center"/>
    </xf>
    <xf numFmtId="0" fontId="3" fillId="18" borderId="0" xfId="0" applyFont="1" applyFill="1" applyBorder="1" applyAlignment="1">
      <alignment vertical="center"/>
    </xf>
    <xf numFmtId="0" fontId="4" fillId="19" borderId="0" xfId="0" applyFont="1" applyFill="1" applyBorder="1" applyAlignment="1">
      <alignment vertical="center"/>
    </xf>
    <xf numFmtId="0" fontId="3" fillId="20" borderId="0" xfId="0" applyFont="1" applyFill="1" applyBorder="1" applyAlignment="1">
      <alignment vertical="center"/>
    </xf>
    <xf numFmtId="0" fontId="4" fillId="21" borderId="0" xfId="0" applyFont="1" applyFill="1" applyBorder="1" applyAlignment="1">
      <alignment vertical="center"/>
    </xf>
    <xf numFmtId="0" fontId="3" fillId="22" borderId="0" xfId="0" applyFont="1" applyFill="1" applyBorder="1" applyAlignment="1">
      <alignment vertical="center"/>
    </xf>
    <xf numFmtId="0" fontId="3" fillId="23" borderId="0" xfId="0" applyFont="1" applyFill="1" applyBorder="1" applyAlignment="1">
      <alignment vertical="center"/>
    </xf>
    <xf numFmtId="0" fontId="3" fillId="22" borderId="0" xfId="0" applyFont="1" applyFill="1" applyBorder="1" applyAlignment="1">
      <alignment vertical="center" wrapText="1"/>
    </xf>
    <xf numFmtId="0" fontId="3" fillId="24" borderId="0" xfId="0" applyFont="1" applyFill="1" applyBorder="1"/>
    <xf numFmtId="0" fontId="1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10" fillId="25" borderId="0" xfId="0" applyFont="1" applyFill="1" applyBorder="1" applyAlignment="1">
      <alignment horizontal="center" vertical="center" wrapText="1"/>
    </xf>
    <xf numFmtId="0" fontId="4" fillId="25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6" fillId="4" borderId="1" xfId="21" applyFont="1" applyFill="1" applyBorder="1" applyAlignment="1" applyProtection="1">
      <alignment horizontal="center" vertical="center"/>
      <protection/>
    </xf>
    <xf numFmtId="0" fontId="16" fillId="11" borderId="1" xfId="21" applyFont="1" applyFill="1" applyBorder="1" applyAlignment="1" applyProtection="1">
      <alignment horizontal="center" vertical="center"/>
      <protection/>
    </xf>
    <xf numFmtId="0" fontId="14" fillId="5" borderId="1" xfId="0" applyFont="1" applyFill="1" applyBorder="1" applyAlignment="1">
      <alignment horizontal="center" vertical="center"/>
    </xf>
    <xf numFmtId="0" fontId="16" fillId="6" borderId="1" xfId="21" applyFont="1" applyFill="1" applyBorder="1" applyAlignment="1" applyProtection="1">
      <alignment horizontal="center" vertical="center"/>
      <protection/>
    </xf>
    <xf numFmtId="0" fontId="16" fillId="12" borderId="1" xfId="21" applyFont="1" applyFill="1" applyBorder="1" applyAlignment="1" applyProtection="1">
      <alignment horizontal="center" vertical="center"/>
      <protection/>
    </xf>
    <xf numFmtId="0" fontId="14" fillId="7" borderId="1" xfId="0" applyFont="1" applyFill="1" applyBorder="1" applyAlignment="1">
      <alignment horizontal="center" vertical="center"/>
    </xf>
    <xf numFmtId="0" fontId="16" fillId="8" borderId="1" xfId="21" applyFont="1" applyFill="1" applyBorder="1" applyAlignment="1" applyProtection="1">
      <alignment horizontal="center" vertical="center"/>
      <protection/>
    </xf>
    <xf numFmtId="0" fontId="16" fillId="13" borderId="1" xfId="21" applyFont="1" applyFill="1" applyBorder="1" applyAlignment="1" applyProtection="1">
      <alignment horizontal="center" vertical="center"/>
      <protection/>
    </xf>
    <xf numFmtId="0" fontId="14" fillId="9" borderId="1" xfId="0" applyFont="1" applyFill="1" applyBorder="1" applyAlignment="1">
      <alignment horizontal="center" vertical="center"/>
    </xf>
    <xf numFmtId="0" fontId="16" fillId="10" borderId="1" xfId="21" applyFont="1" applyFill="1" applyBorder="1" applyAlignment="1" applyProtection="1">
      <alignment horizontal="center" vertical="center"/>
      <protection/>
    </xf>
    <xf numFmtId="0" fontId="16" fillId="14" borderId="1" xfId="21" applyFont="1" applyFill="1" applyBorder="1" applyAlignment="1" applyProtection="1">
      <alignment horizontal="center" vertical="center"/>
      <protection/>
    </xf>
    <xf numFmtId="0" fontId="14" fillId="0" borderId="1" xfId="0" applyFont="1" applyBorder="1" applyAlignment="1">
      <alignment horizontal="center" vertical="center"/>
    </xf>
    <xf numFmtId="0" fontId="16" fillId="10" borderId="2" xfId="21" applyFont="1" applyFill="1" applyBorder="1" applyAlignment="1" applyProtection="1">
      <alignment horizontal="center" vertical="center"/>
      <protection/>
    </xf>
    <xf numFmtId="0" fontId="16" fillId="14" borderId="2" xfId="21" applyFont="1" applyFill="1" applyBorder="1" applyAlignment="1" applyProtection="1">
      <alignment horizontal="center" vertical="center"/>
      <protection/>
    </xf>
    <xf numFmtId="0" fontId="14" fillId="11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11" borderId="2" xfId="0" applyFont="1" applyFill="1" applyBorder="1" applyAlignment="1">
      <alignment vertical="center"/>
    </xf>
    <xf numFmtId="0" fontId="3" fillId="11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 wrapText="1"/>
    </xf>
    <xf numFmtId="0" fontId="2" fillId="0" borderId="2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0" fontId="3" fillId="13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3" fillId="14" borderId="1" xfId="0" applyFont="1" applyFill="1" applyBorder="1" applyAlignment="1">
      <alignment vertical="center"/>
    </xf>
    <xf numFmtId="0" fontId="3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12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" fontId="10" fillId="3" borderId="1" xfId="0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11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0" fontId="11" fillId="13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/>
    </xf>
    <xf numFmtId="0" fontId="11" fillId="14" borderId="1" xfId="0" applyFont="1" applyFill="1" applyBorder="1" applyAlignment="1">
      <alignment vertical="center"/>
    </xf>
    <xf numFmtId="0" fontId="11" fillId="10" borderId="1" xfId="0" applyFont="1" applyFill="1" applyBorder="1" applyAlignment="1">
      <alignment vertical="center" wrapText="1"/>
    </xf>
    <xf numFmtId="0" fontId="11" fillId="0" borderId="1" xfId="0" applyFont="1" applyBorder="1"/>
    <xf numFmtId="0" fontId="10" fillId="3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right" vertical="center"/>
    </xf>
    <xf numFmtId="165" fontId="11" fillId="11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right" vertical="center"/>
    </xf>
    <xf numFmtId="0" fontId="11" fillId="6" borderId="1" xfId="0" applyFont="1" applyFill="1" applyBorder="1" applyAlignment="1">
      <alignment horizontal="right" vertical="center"/>
    </xf>
    <xf numFmtId="0" fontId="11" fillId="12" borderId="1" xfId="0" applyFont="1" applyFill="1" applyBorder="1" applyAlignment="1">
      <alignment horizontal="right" vertical="center"/>
    </xf>
    <xf numFmtId="0" fontId="10" fillId="7" borderId="1" xfId="0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right" vertical="center"/>
    </xf>
    <xf numFmtId="0" fontId="11" fillId="13" borderId="1" xfId="0" applyFont="1" applyFill="1" applyBorder="1" applyAlignment="1">
      <alignment horizontal="right" vertical="center"/>
    </xf>
    <xf numFmtId="0" fontId="10" fillId="9" borderId="1" xfId="0" applyFont="1" applyFill="1" applyBorder="1" applyAlignment="1">
      <alignment horizontal="right" vertical="center"/>
    </xf>
    <xf numFmtId="0" fontId="11" fillId="10" borderId="1" xfId="0" applyFont="1" applyFill="1" applyBorder="1" applyAlignment="1">
      <alignment horizontal="right" vertical="center"/>
    </xf>
    <xf numFmtId="0" fontId="11" fillId="14" borderId="1" xfId="0" applyFont="1" applyFill="1" applyBorder="1" applyAlignment="1">
      <alignment horizontal="right" vertical="center"/>
    </xf>
    <xf numFmtId="0" fontId="11" fillId="10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11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0" fontId="3" fillId="12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/>
    </xf>
    <xf numFmtId="0" fontId="3" fillId="13" borderId="1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/>
    </xf>
    <xf numFmtId="0" fontId="3" fillId="14" borderId="1" xfId="0" applyFont="1" applyFill="1" applyBorder="1" applyAlignment="1">
      <alignment horizontal="right" vertical="center"/>
    </xf>
    <xf numFmtId="0" fontId="3" fillId="1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165" fontId="3" fillId="11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14" fontId="3" fillId="4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3" fillId="1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0" fillId="14" borderId="0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11" borderId="0" xfId="0" applyFont="1" applyFill="1" applyBorder="1" applyAlignment="1">
      <alignment vertical="center"/>
    </xf>
    <xf numFmtId="0" fontId="0" fillId="12" borderId="0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left" vertical="center" wrapText="1"/>
    </xf>
    <xf numFmtId="0" fontId="0" fillId="13" borderId="0" xfId="0" applyFill="1" applyBorder="1" applyAlignment="1">
      <alignment horizontal="left" vertical="center" wrapText="1"/>
    </xf>
    <xf numFmtId="0" fontId="0" fillId="10" borderId="0" xfId="0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vertical="center" wrapText="1"/>
    </xf>
    <xf numFmtId="165" fontId="11" fillId="8" borderId="0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3" fillId="11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vertical="center" wrapText="1"/>
    </xf>
    <xf numFmtId="0" fontId="3" fillId="12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3" borderId="2" xfId="0" applyFont="1" applyFill="1" applyBorder="1" applyAlignment="1">
      <alignment vertical="center" textRotation="255"/>
    </xf>
    <xf numFmtId="0" fontId="4" fillId="5" borderId="2" xfId="0" applyFont="1" applyFill="1" applyBorder="1" applyAlignment="1">
      <alignment vertical="center" textRotation="255"/>
    </xf>
    <xf numFmtId="0" fontId="4" fillId="7" borderId="2" xfId="0" applyFont="1" applyFill="1" applyBorder="1" applyAlignment="1">
      <alignment vertical="center" textRotation="255"/>
    </xf>
    <xf numFmtId="0" fontId="4" fillId="9" borderId="2" xfId="0" applyFont="1" applyFill="1" applyBorder="1" applyAlignment="1">
      <alignment vertical="center" textRotation="255"/>
    </xf>
    <xf numFmtId="0" fontId="10" fillId="2" borderId="0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vertical="center" textRotation="255"/>
    </xf>
    <xf numFmtId="0" fontId="19" fillId="6" borderId="0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9" fillId="18" borderId="0" xfId="0" applyFont="1" applyFill="1" applyBorder="1" applyAlignment="1">
      <alignment vertical="center"/>
    </xf>
    <xf numFmtId="0" fontId="21" fillId="6" borderId="1" xfId="21" applyFont="1" applyFill="1" applyBorder="1" applyAlignment="1" applyProtection="1">
      <alignment horizontal="center" vertical="center"/>
      <protection/>
    </xf>
    <xf numFmtId="0" fontId="22" fillId="6" borderId="2" xfId="0" applyFont="1" applyFill="1" applyBorder="1" applyAlignment="1">
      <alignment vertical="center"/>
    </xf>
    <xf numFmtId="165" fontId="18" fillId="6" borderId="0" xfId="0" applyNumberFormat="1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right" vertical="center"/>
    </xf>
    <xf numFmtId="0" fontId="23" fillId="6" borderId="0" xfId="0" applyFont="1" applyFill="1" applyBorder="1" applyAlignment="1">
      <alignment horizontal="right" vertical="center"/>
    </xf>
    <xf numFmtId="0" fontId="19" fillId="6" borderId="1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6" borderId="1" xfId="0" applyFont="1" applyFill="1" applyBorder="1" applyAlignment="1">
      <alignment horizontal="right" vertical="center"/>
    </xf>
    <xf numFmtId="0" fontId="19" fillId="6" borderId="2" xfId="0" applyFont="1" applyFill="1" applyBorder="1" applyAlignment="1">
      <alignment vertical="center" wrapText="1"/>
    </xf>
    <xf numFmtId="0" fontId="18" fillId="9" borderId="2" xfId="0" applyFont="1" applyFill="1" applyBorder="1" applyAlignment="1">
      <alignment vertical="center" textRotation="255"/>
    </xf>
    <xf numFmtId="0" fontId="19" fillId="14" borderId="0" xfId="0" applyFont="1" applyFill="1" applyBorder="1" applyAlignment="1">
      <alignment vertical="center"/>
    </xf>
    <xf numFmtId="0" fontId="19" fillId="14" borderId="1" xfId="0" applyFont="1" applyFill="1" applyBorder="1" applyAlignment="1">
      <alignment vertical="center" wrapText="1"/>
    </xf>
    <xf numFmtId="0" fontId="19" fillId="14" borderId="2" xfId="0" applyFont="1" applyFill="1" applyBorder="1" applyAlignment="1">
      <alignment vertical="center" wrapText="1"/>
    </xf>
    <xf numFmtId="0" fontId="20" fillId="14" borderId="0" xfId="0" applyFont="1" applyFill="1" applyBorder="1" applyAlignment="1">
      <alignment horizontal="left" vertical="center" wrapText="1"/>
    </xf>
    <xf numFmtId="0" fontId="19" fillId="14" borderId="0" xfId="0" applyFont="1" applyFill="1" applyBorder="1" applyAlignment="1">
      <alignment horizontal="left" vertical="center" wrapText="1"/>
    </xf>
    <xf numFmtId="0" fontId="19" fillId="23" borderId="0" xfId="0" applyFont="1" applyFill="1" applyBorder="1" applyAlignment="1">
      <alignment vertical="center"/>
    </xf>
    <xf numFmtId="0" fontId="21" fillId="14" borderId="2" xfId="21" applyFont="1" applyFill="1" applyBorder="1" applyAlignment="1" applyProtection="1">
      <alignment horizontal="center" vertical="center"/>
      <protection/>
    </xf>
    <xf numFmtId="0" fontId="22" fillId="14" borderId="2" xfId="0" applyFont="1" applyFill="1" applyBorder="1" applyAlignment="1">
      <alignment vertical="center"/>
    </xf>
    <xf numFmtId="165" fontId="18" fillId="14" borderId="0" xfId="0" applyNumberFormat="1" applyFont="1" applyFill="1" applyBorder="1" applyAlignment="1">
      <alignment vertical="center"/>
    </xf>
    <xf numFmtId="0" fontId="19" fillId="14" borderId="1" xfId="0" applyFont="1" applyFill="1" applyBorder="1" applyAlignment="1">
      <alignment vertical="center"/>
    </xf>
    <xf numFmtId="0" fontId="19" fillId="14" borderId="1" xfId="0" applyFont="1" applyFill="1" applyBorder="1" applyAlignment="1">
      <alignment horizontal="left" vertical="center" wrapText="1"/>
    </xf>
    <xf numFmtId="0" fontId="23" fillId="14" borderId="1" xfId="0" applyFont="1" applyFill="1" applyBorder="1" applyAlignment="1">
      <alignment vertical="center"/>
    </xf>
    <xf numFmtId="0" fontId="23" fillId="14" borderId="0" xfId="0" applyFont="1" applyFill="1" applyBorder="1" applyAlignment="1">
      <alignment vertical="center"/>
    </xf>
    <xf numFmtId="165" fontId="23" fillId="14" borderId="0" xfId="0" applyNumberFormat="1" applyFont="1" applyFill="1" applyBorder="1" applyAlignment="1">
      <alignment vertical="center"/>
    </xf>
    <xf numFmtId="0" fontId="24" fillId="14" borderId="0" xfId="0" applyFont="1" applyFill="1" applyBorder="1" applyAlignment="1">
      <alignment horizontal="right" vertical="center"/>
    </xf>
    <xf numFmtId="0" fontId="23" fillId="14" borderId="1" xfId="0" applyFont="1" applyFill="1" applyBorder="1" applyAlignment="1">
      <alignment horizontal="right" vertical="center"/>
    </xf>
    <xf numFmtId="0" fontId="23" fillId="14" borderId="0" xfId="0" applyFont="1" applyFill="1" applyBorder="1" applyAlignment="1">
      <alignment horizontal="right" vertical="center"/>
    </xf>
    <xf numFmtId="0" fontId="19" fillId="14" borderId="1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19" fillId="10" borderId="0" xfId="0" applyFont="1" applyFill="1" applyBorder="1" applyAlignment="1">
      <alignment vertical="center"/>
    </xf>
    <xf numFmtId="0" fontId="19" fillId="10" borderId="1" xfId="0" applyFont="1" applyFill="1" applyBorder="1" applyAlignment="1">
      <alignment vertical="center" wrapText="1"/>
    </xf>
    <xf numFmtId="0" fontId="20" fillId="10" borderId="0" xfId="0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center" wrapText="1"/>
    </xf>
    <xf numFmtId="0" fontId="19" fillId="22" borderId="0" xfId="0" applyFont="1" applyFill="1" applyBorder="1" applyAlignment="1">
      <alignment vertical="center"/>
    </xf>
    <xf numFmtId="0" fontId="21" fillId="10" borderId="1" xfId="21" applyFont="1" applyFill="1" applyBorder="1" applyAlignment="1" applyProtection="1">
      <alignment horizontal="center" vertical="center"/>
      <protection/>
    </xf>
    <xf numFmtId="0" fontId="22" fillId="10" borderId="2" xfId="0" applyFont="1" applyFill="1" applyBorder="1" applyAlignment="1">
      <alignment vertical="center"/>
    </xf>
    <xf numFmtId="165" fontId="18" fillId="10" borderId="0" xfId="0" applyNumberFormat="1" applyFont="1" applyFill="1" applyBorder="1" applyAlignment="1">
      <alignment vertical="center"/>
    </xf>
    <xf numFmtId="0" fontId="19" fillId="10" borderId="1" xfId="0" applyFont="1" applyFill="1" applyBorder="1" applyAlignment="1">
      <alignment horizontal="left" vertical="center" wrapText="1"/>
    </xf>
    <xf numFmtId="0" fontId="19" fillId="10" borderId="1" xfId="0" applyFont="1" applyFill="1" applyBorder="1" applyAlignment="1">
      <alignment vertical="center"/>
    </xf>
    <xf numFmtId="0" fontId="23" fillId="10" borderId="1" xfId="0" applyFont="1" applyFill="1" applyBorder="1" applyAlignment="1">
      <alignment vertical="center"/>
    </xf>
    <xf numFmtId="0" fontId="23" fillId="10" borderId="0" xfId="0" applyFont="1" applyFill="1" applyBorder="1" applyAlignment="1">
      <alignment vertical="center"/>
    </xf>
    <xf numFmtId="0" fontId="24" fillId="10" borderId="0" xfId="0" applyFont="1" applyFill="1" applyBorder="1" applyAlignment="1">
      <alignment horizontal="right" vertical="center"/>
    </xf>
    <xf numFmtId="0" fontId="23" fillId="10" borderId="1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19" fillId="10" borderId="1" xfId="0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vertical="center"/>
    </xf>
    <xf numFmtId="165" fontId="10" fillId="5" borderId="0" xfId="0" applyNumberFormat="1" applyFont="1" applyFill="1" applyBorder="1" applyAlignment="1">
      <alignment vertical="center"/>
    </xf>
    <xf numFmtId="165" fontId="11" fillId="6" borderId="0" xfId="0" applyNumberFormat="1" applyFont="1" applyFill="1" applyBorder="1" applyAlignment="1">
      <alignment vertical="center"/>
    </xf>
    <xf numFmtId="165" fontId="23" fillId="6" borderId="0" xfId="0" applyNumberFormat="1" applyFont="1" applyFill="1" applyBorder="1" applyAlignment="1">
      <alignment vertical="center"/>
    </xf>
    <xf numFmtId="165" fontId="10" fillId="7" borderId="0" xfId="0" applyNumberFormat="1" applyFont="1" applyFill="1" applyBorder="1" applyAlignment="1">
      <alignment vertical="center"/>
    </xf>
    <xf numFmtId="165" fontId="10" fillId="9" borderId="0" xfId="0" applyNumberFormat="1" applyFont="1" applyFill="1" applyBorder="1" applyAlignment="1">
      <alignment vertical="center"/>
    </xf>
    <xf numFmtId="165" fontId="11" fillId="10" borderId="0" xfId="0" applyNumberFormat="1" applyFont="1" applyFill="1" applyBorder="1" applyAlignment="1">
      <alignment vertical="center"/>
    </xf>
    <xf numFmtId="165" fontId="11" fillId="10" borderId="0" xfId="0" applyNumberFormat="1" applyFont="1" applyFill="1" applyBorder="1" applyAlignment="1">
      <alignment vertical="center" wrapText="1"/>
    </xf>
    <xf numFmtId="165" fontId="23" fillId="10" borderId="0" xfId="0" applyNumberFormat="1" applyFont="1" applyFill="1" applyBorder="1" applyAlignment="1">
      <alignment vertical="center"/>
    </xf>
    <xf numFmtId="165" fontId="11" fillId="0" borderId="0" xfId="0" applyNumberFormat="1" applyFont="1" applyBorder="1"/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0" xfId="20" applyFont="1" applyFill="1" applyBorder="1" applyAlignment="1">
      <alignment horizontal="center" wrapText="1"/>
      <protection/>
    </xf>
    <xf numFmtId="0" fontId="7" fillId="0" borderId="0" xfId="20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 (2)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10_studie.docx#I11" TargetMode="External" /><Relationship Id="rId2" Type="http://schemas.openxmlformats.org/officeDocument/2006/relationships/hyperlink" Target="s10_studie.docx#I11" TargetMode="External" /><Relationship Id="rId3" Type="http://schemas.openxmlformats.org/officeDocument/2006/relationships/hyperlink" Target="s10_studie.docx#I21" TargetMode="External" /><Relationship Id="rId4" Type="http://schemas.openxmlformats.org/officeDocument/2006/relationships/hyperlink" Target="s10_studie.docx#I11" TargetMode="External" /><Relationship Id="rId5" Type="http://schemas.openxmlformats.org/officeDocument/2006/relationships/hyperlink" Target="s10_studie.docx#I11" TargetMode="External" /><Relationship Id="rId6" Type="http://schemas.openxmlformats.org/officeDocument/2006/relationships/hyperlink" Target="s10_studie.docx#I52" TargetMode="External" /><Relationship Id="rId7" Type="http://schemas.openxmlformats.org/officeDocument/2006/relationships/hyperlink" Target="s10_studie.docx#I11" TargetMode="External" /><Relationship Id="rId8" Type="http://schemas.openxmlformats.org/officeDocument/2006/relationships/hyperlink" Target="s10_studie.docx#I12" TargetMode="External" /><Relationship Id="rId9" Type="http://schemas.openxmlformats.org/officeDocument/2006/relationships/hyperlink" Target="s10_studie.docx#I13" TargetMode="External" /><Relationship Id="rId10" Type="http://schemas.openxmlformats.org/officeDocument/2006/relationships/hyperlink" Target="s10_studie.docx#I14" TargetMode="External" /><Relationship Id="rId11" Type="http://schemas.openxmlformats.org/officeDocument/2006/relationships/hyperlink" Target="s10_studie.docx#I31" TargetMode="External" /><Relationship Id="rId12" Type="http://schemas.openxmlformats.org/officeDocument/2006/relationships/hyperlink" Target="s10_studie.docx#I32" TargetMode="External" /><Relationship Id="rId13" Type="http://schemas.openxmlformats.org/officeDocument/2006/relationships/hyperlink" Target="s10_studie.docx#I41" TargetMode="External" /><Relationship Id="rId14" Type="http://schemas.openxmlformats.org/officeDocument/2006/relationships/hyperlink" Target="s10_studie.docx#I42" TargetMode="External" /><Relationship Id="rId15" Type="http://schemas.openxmlformats.org/officeDocument/2006/relationships/hyperlink" Target="s10_studie.docx#I51" TargetMode="External" /><Relationship Id="rId16" Type="http://schemas.openxmlformats.org/officeDocument/2006/relationships/hyperlink" Target="s10_studie.docx#I61" TargetMode="External" /><Relationship Id="rId17" Type="http://schemas.openxmlformats.org/officeDocument/2006/relationships/hyperlink" Target="s10_studie.docx#I62" TargetMode="External" /><Relationship Id="rId18" Type="http://schemas.openxmlformats.org/officeDocument/2006/relationships/hyperlink" Target="s10_studie.docx#II11" TargetMode="External" /><Relationship Id="rId19" Type="http://schemas.openxmlformats.org/officeDocument/2006/relationships/hyperlink" Target="s10_studie.docx#II11" TargetMode="External" /><Relationship Id="rId20" Type="http://schemas.openxmlformats.org/officeDocument/2006/relationships/hyperlink" Target="s10_studie.docx#II11" TargetMode="External" /><Relationship Id="rId21" Type="http://schemas.openxmlformats.org/officeDocument/2006/relationships/hyperlink" Target="s10_studie.docx#II11" TargetMode="External" /><Relationship Id="rId22" Type="http://schemas.openxmlformats.org/officeDocument/2006/relationships/hyperlink" Target="s10_studie.docx#II11" TargetMode="External" /><Relationship Id="rId23" Type="http://schemas.openxmlformats.org/officeDocument/2006/relationships/hyperlink" Target="s10_studie.docx#II11" TargetMode="External" /><Relationship Id="rId24" Type="http://schemas.openxmlformats.org/officeDocument/2006/relationships/hyperlink" Target="s10_studie.docx#II61" TargetMode="External" /><Relationship Id="rId25" Type="http://schemas.openxmlformats.org/officeDocument/2006/relationships/hyperlink" Target="s10_studie.docx#II12" TargetMode="External" /><Relationship Id="rId26" Type="http://schemas.openxmlformats.org/officeDocument/2006/relationships/hyperlink" Target="s10_studie.docx#II13" TargetMode="External" /><Relationship Id="rId27" Type="http://schemas.openxmlformats.org/officeDocument/2006/relationships/hyperlink" Target="s10_studie.docx#II14" TargetMode="External" /><Relationship Id="rId28" Type="http://schemas.openxmlformats.org/officeDocument/2006/relationships/hyperlink" Target="s10_studie.docx#II21" TargetMode="External" /><Relationship Id="rId29" Type="http://schemas.openxmlformats.org/officeDocument/2006/relationships/hyperlink" Target="s10_studie.docx#II22" TargetMode="External" /><Relationship Id="rId30" Type="http://schemas.openxmlformats.org/officeDocument/2006/relationships/hyperlink" Target="s10_studie.docx#II23" TargetMode="External" /><Relationship Id="rId31" Type="http://schemas.openxmlformats.org/officeDocument/2006/relationships/hyperlink" Target="s10_studie.docx#II24" TargetMode="External" /><Relationship Id="rId32" Type="http://schemas.openxmlformats.org/officeDocument/2006/relationships/hyperlink" Target="s10_studie.docx#prisp" TargetMode="External" /><Relationship Id="rId33" Type="http://schemas.openxmlformats.org/officeDocument/2006/relationships/hyperlink" Target="s10_studie.docx#II31" TargetMode="External" /><Relationship Id="rId34" Type="http://schemas.openxmlformats.org/officeDocument/2006/relationships/hyperlink" Target="s10_studie.docx#II32" TargetMode="External" /><Relationship Id="rId35" Type="http://schemas.openxmlformats.org/officeDocument/2006/relationships/hyperlink" Target="s10_studie.docx#II33" TargetMode="External" /><Relationship Id="rId36" Type="http://schemas.openxmlformats.org/officeDocument/2006/relationships/hyperlink" Target="s10_studie.docx#II34" TargetMode="External" /><Relationship Id="rId37" Type="http://schemas.openxmlformats.org/officeDocument/2006/relationships/hyperlink" Target="s10_studie.docx#II35" TargetMode="External" /><Relationship Id="rId38" Type="http://schemas.openxmlformats.org/officeDocument/2006/relationships/hyperlink" Target="s10_studie.docx#II41" TargetMode="External" /><Relationship Id="rId39" Type="http://schemas.openxmlformats.org/officeDocument/2006/relationships/hyperlink" Target="s10_studie.docx#II42" TargetMode="External" /><Relationship Id="rId40" Type="http://schemas.openxmlformats.org/officeDocument/2006/relationships/hyperlink" Target="s10_studie.docx#II43" TargetMode="External" /><Relationship Id="rId41" Type="http://schemas.openxmlformats.org/officeDocument/2006/relationships/hyperlink" Target="s10_studie.docx#II44" TargetMode="External" /><Relationship Id="rId42" Type="http://schemas.openxmlformats.org/officeDocument/2006/relationships/hyperlink" Target="s10_studie.docx#zr1" TargetMode="External" /><Relationship Id="rId43" Type="http://schemas.openxmlformats.org/officeDocument/2006/relationships/hyperlink" Target="s10_studie.docx#II51" TargetMode="External" /><Relationship Id="rId44" Type="http://schemas.openxmlformats.org/officeDocument/2006/relationships/hyperlink" Target="s10_studie.docx#II52" TargetMode="External" /><Relationship Id="rId45" Type="http://schemas.openxmlformats.org/officeDocument/2006/relationships/hyperlink" Target="s10_studie.docx#zr2" TargetMode="External" /><Relationship Id="rId46" Type="http://schemas.openxmlformats.org/officeDocument/2006/relationships/hyperlink" Target="s10_studie.docx#II62" TargetMode="External" /><Relationship Id="rId47" Type="http://schemas.openxmlformats.org/officeDocument/2006/relationships/hyperlink" Target="s10_studie.docx#III11" TargetMode="External" /><Relationship Id="rId48" Type="http://schemas.openxmlformats.org/officeDocument/2006/relationships/hyperlink" Target="s10_studie.docx#III12" TargetMode="External" /><Relationship Id="rId49" Type="http://schemas.openxmlformats.org/officeDocument/2006/relationships/hyperlink" Target="s10_studie.docx#III11" TargetMode="External" /><Relationship Id="rId50" Type="http://schemas.openxmlformats.org/officeDocument/2006/relationships/hyperlink" Target="s10_studie.docx#III11" TargetMode="External" /><Relationship Id="rId51" Type="http://schemas.openxmlformats.org/officeDocument/2006/relationships/hyperlink" Target="s10_studie.docx#III41" TargetMode="External" /><Relationship Id="rId52" Type="http://schemas.openxmlformats.org/officeDocument/2006/relationships/hyperlink" Target="s10_studie.docx#III11" TargetMode="External" /><Relationship Id="rId53" Type="http://schemas.openxmlformats.org/officeDocument/2006/relationships/hyperlink" Target="s10_studie.docx#III21" TargetMode="External" /><Relationship Id="rId54" Type="http://schemas.openxmlformats.org/officeDocument/2006/relationships/hyperlink" Target="s10_studie.docx#III22" TargetMode="External" /><Relationship Id="rId55" Type="http://schemas.openxmlformats.org/officeDocument/2006/relationships/hyperlink" Target="s10_studie.docx#III23" TargetMode="External" /><Relationship Id="rId56" Type="http://schemas.openxmlformats.org/officeDocument/2006/relationships/hyperlink" Target="s10_studie.docx#III24" TargetMode="External" /><Relationship Id="rId57" Type="http://schemas.openxmlformats.org/officeDocument/2006/relationships/hyperlink" Target="s10_studie.docx#III25" TargetMode="External" /><Relationship Id="rId58" Type="http://schemas.openxmlformats.org/officeDocument/2006/relationships/hyperlink" Target="s10_studie.docx#III26" TargetMode="External" /><Relationship Id="rId59" Type="http://schemas.openxmlformats.org/officeDocument/2006/relationships/hyperlink" Target="s10_studie.docx#III31" TargetMode="External" /><Relationship Id="rId60" Type="http://schemas.openxmlformats.org/officeDocument/2006/relationships/hyperlink" Target="s10_studie.docx#III32" TargetMode="External" /><Relationship Id="rId61" Type="http://schemas.openxmlformats.org/officeDocument/2006/relationships/hyperlink" Target="s10_studie.docx#III33" TargetMode="External" /><Relationship Id="rId62" Type="http://schemas.openxmlformats.org/officeDocument/2006/relationships/hyperlink" Target="s10_studie.docx#III51" TargetMode="External" /><Relationship Id="rId63" Type="http://schemas.openxmlformats.org/officeDocument/2006/relationships/hyperlink" Target="s10_studie.docx#III52" TargetMode="External" /><Relationship Id="rId64" Type="http://schemas.openxmlformats.org/officeDocument/2006/relationships/hyperlink" Target="s10_studie.docx#III53" TargetMode="External" /><Relationship Id="rId65" Type="http://schemas.openxmlformats.org/officeDocument/2006/relationships/hyperlink" Target="s10_studie.docx#III54" TargetMode="External" /><Relationship Id="rId66" Type="http://schemas.openxmlformats.org/officeDocument/2006/relationships/hyperlink" Target="s10_studie.docx#IV01" TargetMode="External" /><Relationship Id="rId67" Type="http://schemas.openxmlformats.org/officeDocument/2006/relationships/hyperlink" Target="s10_studie.docx#IV02" TargetMode="External" /><Relationship Id="rId68" Type="http://schemas.openxmlformats.org/officeDocument/2006/relationships/hyperlink" Target="s10_studie.docx#IV01" TargetMode="External" /><Relationship Id="rId69" Type="http://schemas.openxmlformats.org/officeDocument/2006/relationships/hyperlink" Target="s10_studie.docx#IV01" TargetMode="External" /><Relationship Id="rId70" Type="http://schemas.openxmlformats.org/officeDocument/2006/relationships/hyperlink" Target="s10_studie.docx#IV01" TargetMode="External" /><Relationship Id="rId71" Type="http://schemas.openxmlformats.org/officeDocument/2006/relationships/hyperlink" Target="s10_studie.docx#IV11" TargetMode="External" /><Relationship Id="rId72" Type="http://schemas.openxmlformats.org/officeDocument/2006/relationships/hyperlink" Target="s10_studie.docx#IV12" TargetMode="External" /><Relationship Id="rId73" Type="http://schemas.openxmlformats.org/officeDocument/2006/relationships/hyperlink" Target="s10_studie.docx#IV13" TargetMode="External" /><Relationship Id="rId74" Type="http://schemas.openxmlformats.org/officeDocument/2006/relationships/hyperlink" Target="s10_studie.docx#IV14" TargetMode="External" /><Relationship Id="rId75" Type="http://schemas.openxmlformats.org/officeDocument/2006/relationships/hyperlink" Target="s10_studie.docx#IV15" TargetMode="External" /><Relationship Id="rId76" Type="http://schemas.openxmlformats.org/officeDocument/2006/relationships/hyperlink" Target="s10_studie.docx#IV21" TargetMode="External" /><Relationship Id="rId77" Type="http://schemas.openxmlformats.org/officeDocument/2006/relationships/hyperlink" Target="s10_studie.docx#IV23" TargetMode="External" /><Relationship Id="rId78" Type="http://schemas.openxmlformats.org/officeDocument/2006/relationships/hyperlink" Target="s10_studie.docx#IV27" TargetMode="External" /><Relationship Id="rId79" Type="http://schemas.openxmlformats.org/officeDocument/2006/relationships/hyperlink" Target="s10_studie.docx#IV28" TargetMode="External" /><Relationship Id="rId80" Type="http://schemas.openxmlformats.org/officeDocument/2006/relationships/hyperlink" Target="s10_studie.docx#IV31" TargetMode="External" /><Relationship Id="rId81" Type="http://schemas.openxmlformats.org/officeDocument/2006/relationships/hyperlink" Target="s10_studie.docx#IV32" TargetMode="External" /><Relationship Id="rId82" Type="http://schemas.openxmlformats.org/officeDocument/2006/relationships/hyperlink" Target="s10_studie.docx#IV33" TargetMode="External" /><Relationship Id="rId83" Type="http://schemas.openxmlformats.org/officeDocument/2006/relationships/hyperlink" Target="s10_studie.docx#IV41" TargetMode="External" /><Relationship Id="rId84" Type="http://schemas.openxmlformats.org/officeDocument/2006/relationships/hyperlink" Target="s10_studie.docx#IV42" TargetMode="External" /><Relationship Id="rId85" Type="http://schemas.openxmlformats.org/officeDocument/2006/relationships/hyperlink" Target="s10_studie.docx#IV22" TargetMode="External" /><Relationship Id="rId86" Type="http://schemas.openxmlformats.org/officeDocument/2006/relationships/hyperlink" Target="s10_studie.docx#IV48" TargetMode="External" /><Relationship Id="rId87" Type="http://schemas.openxmlformats.org/officeDocument/2006/relationships/hyperlink" Target="s10_studie.docx#ict_skol" TargetMode="External" /><Relationship Id="rId88" Type="http://schemas.openxmlformats.org/officeDocument/2006/relationships/hyperlink" Target="s10_studie.docx#IV46" TargetMode="External" /><Relationship Id="rId89" Type="http://schemas.openxmlformats.org/officeDocument/2006/relationships/hyperlink" Target="s10_studie.docx#IV45" TargetMode="External" /><Relationship Id="rId90" Type="http://schemas.openxmlformats.org/officeDocument/2006/relationships/hyperlink" Target="s10_studie.docx#IV44" TargetMode="External" /><Relationship Id="rId91" Type="http://schemas.openxmlformats.org/officeDocument/2006/relationships/hyperlink" Target="s10_studie.docx#IV43" TargetMode="External" /><Relationship Id="rId9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1"/>
  <sheetViews>
    <sheetView showGridLines="0" tabSelected="1" workbookViewId="0" topLeftCell="A1">
      <pane xSplit="9" ySplit="2" topLeftCell="J3" activePane="bottomRight" state="frozen"/>
      <selection pane="topRight" activeCell="I1" sqref="I1"/>
      <selection pane="bottomLeft" activeCell="A3" sqref="A3"/>
      <selection pane="bottomRight" activeCell="J1" sqref="J1:J1048576"/>
    </sheetView>
  </sheetViews>
  <sheetFormatPr defaultColWidth="9.140625" defaultRowHeight="15"/>
  <cols>
    <col min="1" max="1" width="8.140625" style="276" customWidth="1"/>
    <col min="2" max="2" width="0.5625" style="26" customWidth="1"/>
    <col min="3" max="3" width="2.7109375" style="26" hidden="1" customWidth="1"/>
    <col min="4" max="4" width="7.28125" style="26" hidden="1" customWidth="1"/>
    <col min="5" max="5" width="4.00390625" style="26" hidden="1" customWidth="1"/>
    <col min="6" max="6" width="7.00390625" style="27" hidden="1" customWidth="1"/>
    <col min="7" max="7" width="8.7109375" style="273" hidden="1" customWidth="1"/>
    <col min="8" max="8" width="8.7109375" style="295" customWidth="1"/>
    <col min="9" max="9" width="51.7109375" style="48" customWidth="1"/>
    <col min="10" max="10" width="32.57421875" style="28" customWidth="1"/>
    <col min="11" max="11" width="0.85546875" style="142" customWidth="1"/>
    <col min="12" max="12" width="9.57421875" style="26" hidden="1" customWidth="1"/>
    <col min="13" max="13" width="9.28125" style="26" hidden="1" customWidth="1"/>
    <col min="14" max="15" width="6.28125" style="160" customWidth="1"/>
    <col min="16" max="16" width="11.421875" style="178" customWidth="1"/>
    <col min="17" max="17" width="10.28125" style="34" customWidth="1"/>
    <col min="18" max="18" width="0.85546875" style="142" customWidth="1"/>
    <col min="19" max="19" width="10.421875" style="196" customWidth="1"/>
    <col min="20" max="20" width="10.00390625" style="213" customWidth="1"/>
    <col min="21" max="21" width="10.421875" style="33" customWidth="1"/>
    <col min="22" max="22" width="0.85546875" style="142" customWidth="1"/>
    <col min="23" max="24" width="7.28125" style="196" customWidth="1"/>
    <col min="25" max="25" width="7.28125" style="26" customWidth="1"/>
    <col min="26" max="26" width="0.85546875" style="142" customWidth="1"/>
    <col min="27" max="27" width="7.28125" style="228" customWidth="1"/>
    <col min="28" max="28" width="8.28125" style="228" customWidth="1"/>
    <col min="29" max="30" width="7.28125" style="228" customWidth="1"/>
    <col min="31" max="31" width="7.28125" style="29" hidden="1" customWidth="1"/>
    <col min="32" max="32" width="14.00390625" style="368" customWidth="1"/>
    <col min="33" max="33" width="0.85546875" style="142" customWidth="1"/>
    <col min="34" max="36" width="7.28125" style="228" customWidth="1"/>
    <col min="37" max="37" width="7.28125" style="29" customWidth="1"/>
    <col min="38" max="38" width="0.85546875" style="142" customWidth="1"/>
    <col min="39" max="39" width="11.28125" style="30" customWidth="1"/>
    <col min="40" max="40" width="0.85546875" style="142" customWidth="1"/>
    <col min="41" max="43" width="5.8515625" style="243" customWidth="1"/>
    <col min="44" max="44" width="5.8515625" style="31" customWidth="1"/>
    <col min="45" max="45" width="0.85546875" style="142" customWidth="1"/>
    <col min="46" max="46" width="11.8515625" style="29" customWidth="1"/>
    <col min="47" max="47" width="0.85546875" style="142" customWidth="1"/>
    <col min="48" max="48" width="14.421875" style="260" customWidth="1"/>
    <col min="49" max="49" width="17.28125" style="228" customWidth="1"/>
    <col min="50" max="50" width="11.8515625" style="29" customWidth="1"/>
    <col min="51" max="51" width="0.85546875" style="142" customWidth="1"/>
    <col min="52" max="16384" width="9.140625" style="12" customWidth="1"/>
  </cols>
  <sheetData>
    <row r="1" spans="1:57" s="49" customFormat="1" ht="51.75" customHeight="1">
      <c r="A1" s="274"/>
      <c r="B1" s="371"/>
      <c r="C1" s="371"/>
      <c r="D1" s="371" t="s">
        <v>0</v>
      </c>
      <c r="E1" s="371"/>
      <c r="F1" s="369" t="s">
        <v>1</v>
      </c>
      <c r="G1" s="374" t="s">
        <v>441</v>
      </c>
      <c r="H1" s="372" t="s">
        <v>435</v>
      </c>
      <c r="I1" s="369" t="s">
        <v>319</v>
      </c>
      <c r="J1" s="369" t="s">
        <v>413</v>
      </c>
      <c r="K1" s="146"/>
      <c r="L1" s="50"/>
      <c r="M1" s="50"/>
      <c r="N1" s="370" t="s">
        <v>285</v>
      </c>
      <c r="O1" s="370" t="s">
        <v>286</v>
      </c>
      <c r="P1" s="372" t="s">
        <v>431</v>
      </c>
      <c r="Q1" s="373" t="s">
        <v>433</v>
      </c>
      <c r="R1" s="146"/>
      <c r="S1" s="371" t="s">
        <v>245</v>
      </c>
      <c r="T1" s="371"/>
      <c r="U1" s="371"/>
      <c r="V1" s="146"/>
      <c r="W1" s="371" t="s">
        <v>246</v>
      </c>
      <c r="X1" s="371"/>
      <c r="Y1" s="371"/>
      <c r="Z1" s="146"/>
      <c r="AA1" s="371" t="s">
        <v>189</v>
      </c>
      <c r="AB1" s="371"/>
      <c r="AC1" s="371"/>
      <c r="AD1" s="371"/>
      <c r="AE1" s="371"/>
      <c r="AF1" s="371"/>
      <c r="AG1" s="146"/>
      <c r="AH1" s="371" t="s">
        <v>289</v>
      </c>
      <c r="AI1" s="371"/>
      <c r="AJ1" s="371"/>
      <c r="AK1" s="371"/>
      <c r="AL1" s="146"/>
      <c r="AM1" s="284"/>
      <c r="AN1" s="146"/>
      <c r="AO1" s="371" t="s">
        <v>194</v>
      </c>
      <c r="AP1" s="371"/>
      <c r="AQ1" s="371"/>
      <c r="AR1" s="371"/>
      <c r="AS1" s="146"/>
      <c r="AT1" s="300" t="s">
        <v>492</v>
      </c>
      <c r="AU1" s="146"/>
      <c r="AV1" s="371" t="s">
        <v>209</v>
      </c>
      <c r="AW1" s="371"/>
      <c r="AX1" s="371" t="s">
        <v>209</v>
      </c>
      <c r="AY1" s="146"/>
      <c r="AZ1" s="143"/>
      <c r="BA1" s="143"/>
      <c r="BB1" s="143"/>
      <c r="BC1" s="143"/>
      <c r="BD1" s="143"/>
      <c r="BE1" s="143"/>
    </row>
    <row r="2" spans="1:57" s="11" customFormat="1" ht="57.75" customHeight="1">
      <c r="A2" s="275"/>
      <c r="B2" s="371"/>
      <c r="C2" s="371"/>
      <c r="D2" s="371"/>
      <c r="E2" s="371"/>
      <c r="F2" s="369"/>
      <c r="G2" s="374"/>
      <c r="H2" s="372"/>
      <c r="I2" s="369"/>
      <c r="J2" s="369"/>
      <c r="K2" s="147"/>
      <c r="L2" s="14" t="s">
        <v>285</v>
      </c>
      <c r="M2" s="14" t="s">
        <v>286</v>
      </c>
      <c r="N2" s="370"/>
      <c r="O2" s="370"/>
      <c r="P2" s="372"/>
      <c r="Q2" s="373"/>
      <c r="R2" s="147"/>
      <c r="S2" s="179" t="s">
        <v>242</v>
      </c>
      <c r="T2" s="179" t="s">
        <v>243</v>
      </c>
      <c r="U2" s="14" t="s">
        <v>244</v>
      </c>
      <c r="V2" s="147"/>
      <c r="W2" s="179" t="s">
        <v>242</v>
      </c>
      <c r="X2" s="179" t="s">
        <v>243</v>
      </c>
      <c r="Y2" s="14" t="s">
        <v>244</v>
      </c>
      <c r="Z2" s="147"/>
      <c r="AA2" s="179" t="s">
        <v>187</v>
      </c>
      <c r="AB2" s="179" t="s">
        <v>188</v>
      </c>
      <c r="AC2" s="179" t="s">
        <v>288</v>
      </c>
      <c r="AD2" s="179" t="s">
        <v>432</v>
      </c>
      <c r="AE2" s="14"/>
      <c r="AF2" s="358" t="s">
        <v>318</v>
      </c>
      <c r="AG2" s="147"/>
      <c r="AH2" s="179" t="s">
        <v>191</v>
      </c>
      <c r="AI2" s="179" t="s">
        <v>192</v>
      </c>
      <c r="AJ2" s="179" t="s">
        <v>193</v>
      </c>
      <c r="AK2" s="14" t="s">
        <v>318</v>
      </c>
      <c r="AL2" s="147"/>
      <c r="AM2" s="14" t="s">
        <v>253</v>
      </c>
      <c r="AN2" s="147"/>
      <c r="AO2" s="179" t="s">
        <v>191</v>
      </c>
      <c r="AP2" s="179" t="s">
        <v>193</v>
      </c>
      <c r="AQ2" s="179" t="s">
        <v>241</v>
      </c>
      <c r="AR2" s="14" t="s">
        <v>318</v>
      </c>
      <c r="AS2" s="147"/>
      <c r="AT2" s="14" t="s">
        <v>195</v>
      </c>
      <c r="AU2" s="147"/>
      <c r="AV2" s="179" t="s">
        <v>316</v>
      </c>
      <c r="AW2" s="179" t="s">
        <v>317</v>
      </c>
      <c r="AX2" s="14" t="s">
        <v>263</v>
      </c>
      <c r="AY2" s="147"/>
      <c r="AZ2" s="144"/>
      <c r="BA2" s="144"/>
      <c r="BB2" s="144"/>
      <c r="BC2" s="144"/>
      <c r="BD2" s="144"/>
      <c r="BE2" s="144"/>
    </row>
    <row r="3" spans="1:51" s="57" customFormat="1" ht="21" customHeight="1">
      <c r="A3" s="296" t="s">
        <v>282</v>
      </c>
      <c r="B3" s="52" t="str">
        <f>CONCATENATE(E3,"  ",F3)</f>
        <v>I.1  Vzdělanostní úroveň obyvatelstva</v>
      </c>
      <c r="C3" s="52" t="s">
        <v>21</v>
      </c>
      <c r="D3" s="52" t="s">
        <v>2</v>
      </c>
      <c r="E3" s="52" t="s">
        <v>25</v>
      </c>
      <c r="F3" s="52" t="s">
        <v>4</v>
      </c>
      <c r="G3" s="262"/>
      <c r="H3" s="287"/>
      <c r="I3" s="36"/>
      <c r="J3" s="13"/>
      <c r="K3" s="132"/>
      <c r="L3" s="52"/>
      <c r="M3" s="52"/>
      <c r="N3" s="148"/>
      <c r="O3" s="148"/>
      <c r="P3" s="164"/>
      <c r="Q3" s="53"/>
      <c r="R3" s="132"/>
      <c r="S3" s="180"/>
      <c r="T3" s="197"/>
      <c r="U3" s="13"/>
      <c r="V3" s="132"/>
      <c r="W3" s="180"/>
      <c r="X3" s="180"/>
      <c r="Y3" s="52"/>
      <c r="Z3" s="132"/>
      <c r="AA3" s="214"/>
      <c r="AB3" s="214"/>
      <c r="AC3" s="217"/>
      <c r="AD3" s="217"/>
      <c r="AE3" s="54"/>
      <c r="AF3" s="359"/>
      <c r="AG3" s="132"/>
      <c r="AH3" s="217"/>
      <c r="AI3" s="217"/>
      <c r="AJ3" s="217"/>
      <c r="AK3" s="54"/>
      <c r="AL3" s="132"/>
      <c r="AM3" s="55"/>
      <c r="AN3" s="132"/>
      <c r="AO3" s="229"/>
      <c r="AP3" s="229"/>
      <c r="AQ3" s="229"/>
      <c r="AR3" s="56"/>
      <c r="AS3" s="132"/>
      <c r="AT3" s="54"/>
      <c r="AU3" s="132"/>
      <c r="AV3" s="244"/>
      <c r="AW3" s="217"/>
      <c r="AX3" s="54"/>
      <c r="AY3" s="132"/>
    </row>
    <row r="4" spans="1:51" s="64" customFormat="1" ht="30" customHeight="1">
      <c r="A4" s="296"/>
      <c r="B4" s="58"/>
      <c r="C4" s="58"/>
      <c r="D4" s="58" t="s">
        <v>2</v>
      </c>
      <c r="E4" s="58"/>
      <c r="F4" s="58" t="s">
        <v>4</v>
      </c>
      <c r="G4" s="263" t="s">
        <v>90</v>
      </c>
      <c r="H4" s="288" t="s">
        <v>89</v>
      </c>
      <c r="I4" s="37" t="s">
        <v>322</v>
      </c>
      <c r="J4" s="15" t="s">
        <v>360</v>
      </c>
      <c r="K4" s="133"/>
      <c r="L4" s="58"/>
      <c r="M4" s="58"/>
      <c r="N4" s="149" t="s">
        <v>320</v>
      </c>
      <c r="O4" s="149" t="s">
        <v>359</v>
      </c>
      <c r="P4" s="165" t="s">
        <v>399</v>
      </c>
      <c r="Q4" s="59">
        <f aca="true" t="shared" si="0" ref="Q4:Q6">0.5*AF4+0.1*AK4+0.1*AR4+0.1*AW4+0.1*AX4+0.1*AT4</f>
        <v>9.333333333333336</v>
      </c>
      <c r="R4" s="133"/>
      <c r="S4" s="181" t="s">
        <v>401</v>
      </c>
      <c r="T4" s="198" t="s">
        <v>401</v>
      </c>
      <c r="U4" s="15" t="s">
        <v>401</v>
      </c>
      <c r="V4" s="133"/>
      <c r="W4" s="181" t="s">
        <v>49</v>
      </c>
      <c r="X4" s="181" t="s">
        <v>49</v>
      </c>
      <c r="Y4" s="58" t="s">
        <v>49</v>
      </c>
      <c r="Z4" s="133"/>
      <c r="AA4" s="215" t="s">
        <v>46</v>
      </c>
      <c r="AB4" s="215" t="s">
        <v>46</v>
      </c>
      <c r="AC4" s="215" t="s">
        <v>46</v>
      </c>
      <c r="AD4" s="215">
        <v>10</v>
      </c>
      <c r="AE4" s="60"/>
      <c r="AF4" s="61">
        <f aca="true" t="shared" si="1" ref="AF4:AF7">IF(SUM(AA4:AD4)=0,"5",AVERAGE(AA4:AD4))</f>
        <v>10</v>
      </c>
      <c r="AG4" s="133"/>
      <c r="AH4" s="215">
        <v>9</v>
      </c>
      <c r="AI4" s="215">
        <v>9</v>
      </c>
      <c r="AJ4" s="215">
        <v>8</v>
      </c>
      <c r="AK4" s="61">
        <f aca="true" t="shared" si="2" ref="AK4:AK65">AVERAGE(AH4:AJ4)</f>
        <v>8.666666666666666</v>
      </c>
      <c r="AL4" s="133"/>
      <c r="AM4" s="62"/>
      <c r="AN4" s="133"/>
      <c r="AO4" s="230">
        <v>6</v>
      </c>
      <c r="AP4" s="230">
        <v>8</v>
      </c>
      <c r="AQ4" s="230">
        <v>6</v>
      </c>
      <c r="AR4" s="63">
        <f aca="true" t="shared" si="3" ref="AR4:AR65">AVERAGE(AO4:AQ4)</f>
        <v>6.666666666666667</v>
      </c>
      <c r="AS4" s="133"/>
      <c r="AT4" s="60">
        <v>8</v>
      </c>
      <c r="AU4" s="133"/>
      <c r="AV4" s="245" t="s">
        <v>294</v>
      </c>
      <c r="AW4" s="215">
        <v>10</v>
      </c>
      <c r="AX4" s="60">
        <v>10</v>
      </c>
      <c r="AY4" s="133"/>
    </row>
    <row r="5" spans="1:51" s="64" customFormat="1" ht="71.25" customHeight="1">
      <c r="A5" s="296"/>
      <c r="B5" s="65"/>
      <c r="C5" s="65"/>
      <c r="D5" s="65" t="s">
        <v>2</v>
      </c>
      <c r="E5" s="65"/>
      <c r="F5" s="65" t="s">
        <v>4</v>
      </c>
      <c r="G5" s="264" t="s">
        <v>89</v>
      </c>
      <c r="H5" s="289" t="s">
        <v>90</v>
      </c>
      <c r="I5" s="38" t="s">
        <v>321</v>
      </c>
      <c r="J5" s="35" t="s">
        <v>323</v>
      </c>
      <c r="K5" s="133"/>
      <c r="L5" s="65"/>
      <c r="M5" s="65"/>
      <c r="N5" s="150" t="s">
        <v>320</v>
      </c>
      <c r="O5" s="150" t="s">
        <v>359</v>
      </c>
      <c r="P5" s="166" t="s">
        <v>399</v>
      </c>
      <c r="Q5" s="67">
        <f>0.5*AF5+0.1*AK5+0.1*AR5+0.1*AW5+0.1*AX5+0.1*AT5</f>
        <v>6.200000000000001</v>
      </c>
      <c r="R5" s="133"/>
      <c r="S5" s="182" t="s">
        <v>401</v>
      </c>
      <c r="T5" s="199" t="s">
        <v>401</v>
      </c>
      <c r="U5" s="35" t="s">
        <v>401</v>
      </c>
      <c r="V5" s="133"/>
      <c r="W5" s="182" t="s">
        <v>49</v>
      </c>
      <c r="X5" s="182" t="s">
        <v>49</v>
      </c>
      <c r="Y5" s="65" t="s">
        <v>49</v>
      </c>
      <c r="Z5" s="133"/>
      <c r="AA5" s="216" t="s">
        <v>46</v>
      </c>
      <c r="AB5" s="216" t="s">
        <v>46</v>
      </c>
      <c r="AC5" s="216" t="s">
        <v>46</v>
      </c>
      <c r="AD5" s="216">
        <v>4</v>
      </c>
      <c r="AE5" s="68">
        <f>SUM(AA5:AD5)</f>
        <v>4</v>
      </c>
      <c r="AF5" s="69">
        <f>IF(SUM(AA5:AD5)=0,"5",AVERAGE(AA5:AD5))</f>
        <v>4</v>
      </c>
      <c r="AG5" s="133"/>
      <c r="AH5" s="216">
        <v>10</v>
      </c>
      <c r="AI5" s="216">
        <v>10</v>
      </c>
      <c r="AJ5" s="216">
        <v>8</v>
      </c>
      <c r="AK5" s="69">
        <f>AVERAGE(AH5:AJ5)</f>
        <v>9.333333333333334</v>
      </c>
      <c r="AL5" s="133"/>
      <c r="AM5" s="70" t="s">
        <v>91</v>
      </c>
      <c r="AN5" s="133"/>
      <c r="AO5" s="231">
        <v>6</v>
      </c>
      <c r="AP5" s="231">
        <v>8</v>
      </c>
      <c r="AQ5" s="231">
        <v>6</v>
      </c>
      <c r="AR5" s="71">
        <f>AVERAGE(AO5:AQ5)</f>
        <v>6.666666666666667</v>
      </c>
      <c r="AS5" s="133"/>
      <c r="AT5" s="68">
        <v>6</v>
      </c>
      <c r="AU5" s="133"/>
      <c r="AV5" s="246" t="s">
        <v>293</v>
      </c>
      <c r="AW5" s="216">
        <v>10</v>
      </c>
      <c r="AX5" s="68">
        <v>10</v>
      </c>
      <c r="AY5" s="133"/>
    </row>
    <row r="6" spans="1:51" s="64" customFormat="1" ht="30" customHeight="1">
      <c r="A6" s="296"/>
      <c r="B6" s="58"/>
      <c r="C6" s="58"/>
      <c r="D6" s="58" t="s">
        <v>2</v>
      </c>
      <c r="E6" s="58"/>
      <c r="F6" s="58" t="s">
        <v>4</v>
      </c>
      <c r="G6" s="263" t="s">
        <v>91</v>
      </c>
      <c r="H6" s="288" t="s">
        <v>434</v>
      </c>
      <c r="I6" s="37" t="s">
        <v>203</v>
      </c>
      <c r="J6" s="15" t="s">
        <v>324</v>
      </c>
      <c r="K6" s="133"/>
      <c r="L6" s="58"/>
      <c r="M6" s="58"/>
      <c r="N6" s="149" t="s">
        <v>320</v>
      </c>
      <c r="O6" s="149" t="s">
        <v>359</v>
      </c>
      <c r="P6" s="165" t="s">
        <v>400</v>
      </c>
      <c r="Q6" s="59">
        <f t="shared" si="0"/>
        <v>7.266666666666667</v>
      </c>
      <c r="R6" s="133"/>
      <c r="S6" s="181" t="s">
        <v>46</v>
      </c>
      <c r="T6" s="198" t="s">
        <v>401</v>
      </c>
      <c r="U6" s="15" t="s">
        <v>401</v>
      </c>
      <c r="V6" s="133"/>
      <c r="W6" s="181" t="s">
        <v>46</v>
      </c>
      <c r="X6" s="181" t="s">
        <v>49</v>
      </c>
      <c r="Y6" s="58" t="s">
        <v>49</v>
      </c>
      <c r="Z6" s="133"/>
      <c r="AA6" s="215" t="s">
        <v>46</v>
      </c>
      <c r="AB6" s="215" t="s">
        <v>46</v>
      </c>
      <c r="AC6" s="215" t="s">
        <v>46</v>
      </c>
      <c r="AD6" s="215">
        <v>6</v>
      </c>
      <c r="AE6" s="60"/>
      <c r="AF6" s="61">
        <f t="shared" si="1"/>
        <v>6</v>
      </c>
      <c r="AG6" s="133"/>
      <c r="AH6" s="215">
        <v>1</v>
      </c>
      <c r="AI6" s="215">
        <v>8</v>
      </c>
      <c r="AJ6" s="215">
        <v>8</v>
      </c>
      <c r="AK6" s="61">
        <f t="shared" si="2"/>
        <v>5.666666666666667</v>
      </c>
      <c r="AL6" s="133"/>
      <c r="AM6" s="62" t="s">
        <v>89</v>
      </c>
      <c r="AN6" s="133"/>
      <c r="AO6" s="230" t="s">
        <v>46</v>
      </c>
      <c r="AP6" s="230">
        <v>8</v>
      </c>
      <c r="AQ6" s="230">
        <v>6</v>
      </c>
      <c r="AR6" s="63">
        <f t="shared" si="3"/>
        <v>7</v>
      </c>
      <c r="AS6" s="133"/>
      <c r="AT6" s="60">
        <v>10</v>
      </c>
      <c r="AU6" s="133"/>
      <c r="AV6" s="245" t="s">
        <v>295</v>
      </c>
      <c r="AW6" s="215">
        <v>10</v>
      </c>
      <c r="AX6" s="60">
        <v>10</v>
      </c>
      <c r="AY6" s="133"/>
    </row>
    <row r="7" spans="1:51" s="64" customFormat="1" ht="71.25" customHeight="1">
      <c r="A7" s="296"/>
      <c r="B7" s="65"/>
      <c r="C7" s="65"/>
      <c r="D7" s="65" t="s">
        <v>2</v>
      </c>
      <c r="E7" s="65"/>
      <c r="F7" s="65" t="s">
        <v>4</v>
      </c>
      <c r="G7" s="264" t="s">
        <v>92</v>
      </c>
      <c r="H7" s="289" t="s">
        <v>436</v>
      </c>
      <c r="I7" s="38" t="s">
        <v>177</v>
      </c>
      <c r="J7" s="35" t="s">
        <v>372</v>
      </c>
      <c r="K7" s="133"/>
      <c r="L7" s="65"/>
      <c r="M7" s="65"/>
      <c r="N7" s="150" t="s">
        <v>320</v>
      </c>
      <c r="O7" s="150" t="s">
        <v>359</v>
      </c>
      <c r="P7" s="166" t="s">
        <v>400</v>
      </c>
      <c r="Q7" s="67">
        <f>0.5*AF7+0.1*AK7+0.1*AR7+0.1*AW7+0.1*AX7+0.1*AT7</f>
        <v>4.366666666666667</v>
      </c>
      <c r="R7" s="133"/>
      <c r="S7" s="182" t="s">
        <v>401</v>
      </c>
      <c r="T7" s="199" t="s">
        <v>401</v>
      </c>
      <c r="U7" s="35" t="s">
        <v>401</v>
      </c>
      <c r="V7" s="133"/>
      <c r="W7" s="182" t="s">
        <v>49</v>
      </c>
      <c r="X7" s="182" t="s">
        <v>49</v>
      </c>
      <c r="Y7" s="65" t="s">
        <v>49</v>
      </c>
      <c r="Z7" s="133"/>
      <c r="AA7" s="216" t="s">
        <v>46</v>
      </c>
      <c r="AB7" s="216" t="s">
        <v>46</v>
      </c>
      <c r="AC7" s="216" t="s">
        <v>46</v>
      </c>
      <c r="AD7" s="216">
        <v>1</v>
      </c>
      <c r="AE7" s="68"/>
      <c r="AF7" s="69">
        <f t="shared" si="1"/>
        <v>1</v>
      </c>
      <c r="AG7" s="133"/>
      <c r="AH7" s="216">
        <v>9</v>
      </c>
      <c r="AI7" s="216">
        <v>8</v>
      </c>
      <c r="AJ7" s="216">
        <v>8</v>
      </c>
      <c r="AK7" s="69">
        <f t="shared" si="2"/>
        <v>8.333333333333334</v>
      </c>
      <c r="AL7" s="133"/>
      <c r="AM7" s="70"/>
      <c r="AN7" s="133"/>
      <c r="AO7" s="231">
        <v>6</v>
      </c>
      <c r="AP7" s="231">
        <v>4</v>
      </c>
      <c r="AQ7" s="231">
        <v>6</v>
      </c>
      <c r="AR7" s="71">
        <f t="shared" si="3"/>
        <v>5.333333333333333</v>
      </c>
      <c r="AS7" s="133"/>
      <c r="AT7" s="68">
        <v>5</v>
      </c>
      <c r="AU7" s="133"/>
      <c r="AV7" s="246" t="s">
        <v>295</v>
      </c>
      <c r="AW7" s="216">
        <v>10</v>
      </c>
      <c r="AX7" s="68">
        <v>10</v>
      </c>
      <c r="AY7" s="133"/>
    </row>
    <row r="8" spans="1:51" s="57" customFormat="1" ht="30" customHeight="1">
      <c r="A8" s="296"/>
      <c r="B8" s="52" t="str">
        <f>CONCATENATE(E8,"  ",F8)</f>
        <v>I.2  Mzdová diferenciace podle vzdělání</v>
      </c>
      <c r="C8" s="52"/>
      <c r="D8" s="52" t="s">
        <v>2</v>
      </c>
      <c r="E8" s="52" t="s">
        <v>26</v>
      </c>
      <c r="F8" s="52" t="s">
        <v>5</v>
      </c>
      <c r="G8" s="262"/>
      <c r="H8" s="287"/>
      <c r="I8" s="36"/>
      <c r="J8" s="13"/>
      <c r="K8" s="132"/>
      <c r="L8" s="52"/>
      <c r="M8" s="52"/>
      <c r="N8" s="148"/>
      <c r="O8" s="148"/>
      <c r="P8" s="164"/>
      <c r="Q8" s="53"/>
      <c r="R8" s="132"/>
      <c r="S8" s="180"/>
      <c r="T8" s="197"/>
      <c r="U8" s="13"/>
      <c r="V8" s="132"/>
      <c r="W8" s="180"/>
      <c r="X8" s="180"/>
      <c r="Y8" s="52"/>
      <c r="Z8" s="132"/>
      <c r="AA8" s="217"/>
      <c r="AB8" s="217"/>
      <c r="AC8" s="217"/>
      <c r="AD8" s="217"/>
      <c r="AE8" s="54"/>
      <c r="AF8" s="359"/>
      <c r="AG8" s="132"/>
      <c r="AH8" s="217"/>
      <c r="AI8" s="217"/>
      <c r="AJ8" s="217"/>
      <c r="AK8" s="54"/>
      <c r="AL8" s="132"/>
      <c r="AM8" s="55"/>
      <c r="AN8" s="132"/>
      <c r="AO8" s="229"/>
      <c r="AP8" s="229"/>
      <c r="AQ8" s="229"/>
      <c r="AR8" s="56"/>
      <c r="AS8" s="132"/>
      <c r="AT8" s="54"/>
      <c r="AU8" s="132"/>
      <c r="AV8" s="244"/>
      <c r="AW8" s="217"/>
      <c r="AX8" s="54"/>
      <c r="AY8" s="132"/>
    </row>
    <row r="9" spans="1:51" s="64" customFormat="1" ht="77.25" customHeight="1">
      <c r="A9" s="296"/>
      <c r="B9" s="58"/>
      <c r="C9" s="58"/>
      <c r="D9" s="58" t="s">
        <v>2</v>
      </c>
      <c r="E9" s="58"/>
      <c r="F9" s="58" t="s">
        <v>5</v>
      </c>
      <c r="G9" s="263" t="s">
        <v>93</v>
      </c>
      <c r="H9" s="288" t="s">
        <v>93</v>
      </c>
      <c r="I9" s="37" t="s">
        <v>5</v>
      </c>
      <c r="J9" s="15" t="s">
        <v>373</v>
      </c>
      <c r="K9" s="133"/>
      <c r="L9" s="58"/>
      <c r="M9" s="58"/>
      <c r="N9" s="149" t="s">
        <v>320</v>
      </c>
      <c r="O9" s="149" t="s">
        <v>359</v>
      </c>
      <c r="P9" s="165" t="s">
        <v>399</v>
      </c>
      <c r="Q9" s="59">
        <f>0.5*AF9+0.1*AK9+0.1*AR9+0.1*AW9+0.1*AX9+0.1*AT9</f>
        <v>9.233333333333334</v>
      </c>
      <c r="R9" s="133"/>
      <c r="S9" s="181" t="s">
        <v>48</v>
      </c>
      <c r="T9" s="198" t="s">
        <v>47</v>
      </c>
      <c r="U9" s="15" t="s">
        <v>47</v>
      </c>
      <c r="V9" s="133"/>
      <c r="W9" s="181" t="s">
        <v>57</v>
      </c>
      <c r="X9" s="181" t="s">
        <v>49</v>
      </c>
      <c r="Y9" s="58" t="s">
        <v>49</v>
      </c>
      <c r="Z9" s="133"/>
      <c r="AA9" s="215" t="s">
        <v>46</v>
      </c>
      <c r="AB9" s="215" t="s">
        <v>46</v>
      </c>
      <c r="AC9" s="215" t="s">
        <v>46</v>
      </c>
      <c r="AD9" s="215">
        <v>10</v>
      </c>
      <c r="AE9" s="60"/>
      <c r="AF9" s="61">
        <f>IF(SUM(AA9:AD9)=0,"5",AVERAGE(AA9:AD9))</f>
        <v>10</v>
      </c>
      <c r="AG9" s="133"/>
      <c r="AH9" s="215">
        <v>9</v>
      </c>
      <c r="AI9" s="215">
        <v>9</v>
      </c>
      <c r="AJ9" s="215">
        <v>7</v>
      </c>
      <c r="AK9" s="60">
        <f t="shared" si="2"/>
        <v>8.333333333333334</v>
      </c>
      <c r="AL9" s="133"/>
      <c r="AM9" s="72"/>
      <c r="AN9" s="133"/>
      <c r="AO9" s="230">
        <v>6</v>
      </c>
      <c r="AP9" s="230" t="s">
        <v>80</v>
      </c>
      <c r="AQ9" s="230">
        <v>8</v>
      </c>
      <c r="AR9" s="63">
        <f t="shared" si="3"/>
        <v>7</v>
      </c>
      <c r="AS9" s="133"/>
      <c r="AT9" s="60">
        <v>10</v>
      </c>
      <c r="AU9" s="133"/>
      <c r="AV9" s="247" t="s">
        <v>299</v>
      </c>
      <c r="AW9" s="215">
        <v>8</v>
      </c>
      <c r="AX9" s="60">
        <v>9</v>
      </c>
      <c r="AY9" s="133"/>
    </row>
    <row r="10" spans="1:51" s="57" customFormat="1" ht="30" customHeight="1">
      <c r="A10" s="296"/>
      <c r="B10" s="52" t="str">
        <f>CONCATENATE(E10,"  ",F10)</f>
        <v>I.3   Legislativní a institucinální podpora DV</v>
      </c>
      <c r="C10" s="52"/>
      <c r="D10" s="52" t="s">
        <v>2</v>
      </c>
      <c r="E10" s="52" t="s">
        <v>27</v>
      </c>
      <c r="F10" s="52" t="s">
        <v>83</v>
      </c>
      <c r="G10" s="262"/>
      <c r="H10" s="287"/>
      <c r="I10" s="36"/>
      <c r="J10" s="13"/>
      <c r="K10" s="132"/>
      <c r="L10" s="52"/>
      <c r="M10" s="52"/>
      <c r="N10" s="148"/>
      <c r="O10" s="148"/>
      <c r="P10" s="164"/>
      <c r="Q10" s="53"/>
      <c r="R10" s="132"/>
      <c r="S10" s="180"/>
      <c r="T10" s="197"/>
      <c r="U10" s="13"/>
      <c r="V10" s="132"/>
      <c r="W10" s="180"/>
      <c r="X10" s="180"/>
      <c r="Y10" s="52"/>
      <c r="Z10" s="132"/>
      <c r="AA10" s="217"/>
      <c r="AB10" s="217"/>
      <c r="AC10" s="217"/>
      <c r="AD10" s="217"/>
      <c r="AE10" s="54"/>
      <c r="AF10" s="359"/>
      <c r="AG10" s="132"/>
      <c r="AH10" s="217"/>
      <c r="AI10" s="217"/>
      <c r="AJ10" s="217"/>
      <c r="AK10" s="54"/>
      <c r="AL10" s="132"/>
      <c r="AM10" s="55"/>
      <c r="AN10" s="132"/>
      <c r="AO10" s="229"/>
      <c r="AP10" s="229"/>
      <c r="AQ10" s="229"/>
      <c r="AR10" s="56"/>
      <c r="AS10" s="132"/>
      <c r="AT10" s="54"/>
      <c r="AU10" s="132"/>
      <c r="AV10" s="244"/>
      <c r="AW10" s="217"/>
      <c r="AX10" s="54"/>
      <c r="AY10" s="132"/>
    </row>
    <row r="11" spans="1:51" s="64" customFormat="1" ht="30" customHeight="1">
      <c r="A11" s="296"/>
      <c r="B11" s="58"/>
      <c r="C11" s="58"/>
      <c r="D11" s="58" t="s">
        <v>2</v>
      </c>
      <c r="E11" s="58"/>
      <c r="F11" s="58" t="s">
        <v>83</v>
      </c>
      <c r="G11" s="263" t="s">
        <v>94</v>
      </c>
      <c r="H11" s="288" t="s">
        <v>437</v>
      </c>
      <c r="I11" s="278" t="s">
        <v>415</v>
      </c>
      <c r="J11" s="15" t="s">
        <v>325</v>
      </c>
      <c r="K11" s="133"/>
      <c r="L11" s="58"/>
      <c r="M11" s="58"/>
      <c r="N11" s="149" t="s">
        <v>320</v>
      </c>
      <c r="O11" s="149" t="s">
        <v>359</v>
      </c>
      <c r="P11" s="165" t="s">
        <v>400</v>
      </c>
      <c r="Q11" s="59">
        <f aca="true" t="shared" si="4" ref="Q11:Q12">0.5*AF11+0.1*AK11+0.1*AR11+0.1*AW11+0.1*AX11+0.1*AT11</f>
        <v>4.566666666666667</v>
      </c>
      <c r="R11" s="133"/>
      <c r="S11" s="181" t="s">
        <v>402</v>
      </c>
      <c r="T11" s="198" t="s">
        <v>46</v>
      </c>
      <c r="U11" s="15" t="s">
        <v>46</v>
      </c>
      <c r="V11" s="133"/>
      <c r="W11" s="181" t="s">
        <v>49</v>
      </c>
      <c r="X11" s="181" t="s">
        <v>49</v>
      </c>
      <c r="Y11" s="58" t="s">
        <v>46</v>
      </c>
      <c r="Z11" s="133"/>
      <c r="AA11" s="215">
        <v>9</v>
      </c>
      <c r="AB11" s="215">
        <v>6</v>
      </c>
      <c r="AC11" s="215" t="s">
        <v>46</v>
      </c>
      <c r="AD11" s="215">
        <v>1</v>
      </c>
      <c r="AE11" s="60"/>
      <c r="AF11" s="61">
        <f aca="true" t="shared" si="5" ref="AF11:AF12">IF(SUM(AA11:AD11)=0,"5",AVERAGE(AA11:AD11))</f>
        <v>5.333333333333333</v>
      </c>
      <c r="AG11" s="133"/>
      <c r="AH11" s="215">
        <v>7</v>
      </c>
      <c r="AI11" s="215">
        <v>7</v>
      </c>
      <c r="AJ11" s="215">
        <v>1</v>
      </c>
      <c r="AK11" s="60">
        <f t="shared" si="2"/>
        <v>5</v>
      </c>
      <c r="AL11" s="133"/>
      <c r="AM11" s="72"/>
      <c r="AN11" s="133"/>
      <c r="AO11" s="230">
        <v>4</v>
      </c>
      <c r="AP11" s="230" t="s">
        <v>46</v>
      </c>
      <c r="AQ11" s="230">
        <v>2</v>
      </c>
      <c r="AR11" s="63">
        <f t="shared" si="3"/>
        <v>3</v>
      </c>
      <c r="AS11" s="133"/>
      <c r="AT11" s="60">
        <v>2</v>
      </c>
      <c r="AU11" s="133"/>
      <c r="AV11" s="245" t="s">
        <v>297</v>
      </c>
      <c r="AW11" s="215">
        <v>5</v>
      </c>
      <c r="AX11" s="60">
        <v>4</v>
      </c>
      <c r="AY11" s="133"/>
    </row>
    <row r="12" spans="1:51" s="64" customFormat="1" ht="30" customHeight="1">
      <c r="A12" s="296"/>
      <c r="B12" s="58"/>
      <c r="C12" s="58"/>
      <c r="D12" s="58"/>
      <c r="E12" s="58"/>
      <c r="F12" s="58" t="s">
        <v>83</v>
      </c>
      <c r="G12" s="182" t="s">
        <v>204</v>
      </c>
      <c r="H12" s="167" t="s">
        <v>438</v>
      </c>
      <c r="I12" s="279" t="s">
        <v>416</v>
      </c>
      <c r="J12" s="65" t="s">
        <v>326</v>
      </c>
      <c r="K12" s="133"/>
      <c r="L12" s="65"/>
      <c r="M12" s="66"/>
      <c r="N12" s="150" t="s">
        <v>320</v>
      </c>
      <c r="O12" s="150" t="s">
        <v>359</v>
      </c>
      <c r="P12" s="166" t="s">
        <v>400</v>
      </c>
      <c r="Q12" s="261">
        <f t="shared" si="4"/>
        <v>2.4000000000000004</v>
      </c>
      <c r="R12" s="133"/>
      <c r="S12" s="167" t="s">
        <v>402</v>
      </c>
      <c r="T12" s="200" t="s">
        <v>46</v>
      </c>
      <c r="U12" s="163" t="s">
        <v>46</v>
      </c>
      <c r="V12" s="133"/>
      <c r="W12" s="182" t="s">
        <v>49</v>
      </c>
      <c r="X12" s="182" t="s">
        <v>49</v>
      </c>
      <c r="Y12" s="35" t="s">
        <v>46</v>
      </c>
      <c r="Z12" s="133"/>
      <c r="AA12" s="182" t="s">
        <v>46</v>
      </c>
      <c r="AB12" s="182" t="s">
        <v>46</v>
      </c>
      <c r="AC12" s="182" t="s">
        <v>46</v>
      </c>
      <c r="AD12" s="182">
        <v>1</v>
      </c>
      <c r="AE12" s="65"/>
      <c r="AF12" s="69">
        <f t="shared" si="5"/>
        <v>1</v>
      </c>
      <c r="AG12" s="133"/>
      <c r="AH12" s="216">
        <v>7</v>
      </c>
      <c r="AI12" s="216">
        <v>7</v>
      </c>
      <c r="AJ12" s="216">
        <v>1</v>
      </c>
      <c r="AK12" s="68">
        <f t="shared" si="2"/>
        <v>5</v>
      </c>
      <c r="AL12" s="133"/>
      <c r="AM12" s="68"/>
      <c r="AN12" s="133"/>
      <c r="AO12" s="232">
        <v>4</v>
      </c>
      <c r="AP12" s="182" t="s">
        <v>46</v>
      </c>
      <c r="AQ12" s="216">
        <v>2</v>
      </c>
      <c r="AR12" s="70">
        <f t="shared" si="3"/>
        <v>3</v>
      </c>
      <c r="AS12" s="133"/>
      <c r="AT12" s="71">
        <v>2</v>
      </c>
      <c r="AU12" s="133"/>
      <c r="AV12" s="231" t="s">
        <v>297</v>
      </c>
      <c r="AW12" s="231">
        <v>5</v>
      </c>
      <c r="AX12" s="65">
        <v>4</v>
      </c>
      <c r="AY12" s="133"/>
    </row>
    <row r="13" spans="1:51" s="57" customFormat="1" ht="30" customHeight="1">
      <c r="A13" s="296"/>
      <c r="B13" s="52" t="str">
        <f>CONCATENATE(E13,"  ",F13)</f>
        <v>I.4  Situace na trhu práce</v>
      </c>
      <c r="C13" s="52"/>
      <c r="D13" s="52" t="s">
        <v>2</v>
      </c>
      <c r="E13" s="52" t="s">
        <v>28</v>
      </c>
      <c r="F13" s="52" t="s">
        <v>180</v>
      </c>
      <c r="G13" s="262"/>
      <c r="H13" s="287"/>
      <c r="I13" s="36"/>
      <c r="J13" s="13"/>
      <c r="K13" s="132"/>
      <c r="L13" s="52"/>
      <c r="M13" s="52"/>
      <c r="N13" s="148"/>
      <c r="O13" s="148"/>
      <c r="P13" s="164"/>
      <c r="Q13" s="53"/>
      <c r="R13" s="132"/>
      <c r="S13" s="180"/>
      <c r="T13" s="197"/>
      <c r="U13" s="13"/>
      <c r="V13" s="132"/>
      <c r="W13" s="180"/>
      <c r="X13" s="180"/>
      <c r="Y13" s="52"/>
      <c r="Z13" s="132"/>
      <c r="AA13" s="217"/>
      <c r="AB13" s="217"/>
      <c r="AC13" s="217"/>
      <c r="AD13" s="217"/>
      <c r="AE13" s="54"/>
      <c r="AF13" s="359"/>
      <c r="AG13" s="132"/>
      <c r="AH13" s="217"/>
      <c r="AI13" s="217"/>
      <c r="AJ13" s="217"/>
      <c r="AK13" s="54"/>
      <c r="AL13" s="132"/>
      <c r="AM13" s="55"/>
      <c r="AN13" s="132"/>
      <c r="AO13" s="229"/>
      <c r="AP13" s="229"/>
      <c r="AQ13" s="229"/>
      <c r="AR13" s="56"/>
      <c r="AS13" s="132"/>
      <c r="AT13" s="54"/>
      <c r="AU13" s="132"/>
      <c r="AV13" s="244"/>
      <c r="AW13" s="217"/>
      <c r="AX13" s="54"/>
      <c r="AY13" s="132"/>
    </row>
    <row r="14" spans="1:51" s="64" customFormat="1" ht="30" customHeight="1">
      <c r="A14" s="296"/>
      <c r="B14" s="58"/>
      <c r="C14" s="58"/>
      <c r="D14" s="58" t="s">
        <v>2</v>
      </c>
      <c r="E14" s="58"/>
      <c r="F14" s="58" t="s">
        <v>180</v>
      </c>
      <c r="G14" s="263" t="s">
        <v>95</v>
      </c>
      <c r="H14" s="263" t="s">
        <v>95</v>
      </c>
      <c r="I14" s="37" t="s">
        <v>327</v>
      </c>
      <c r="J14" s="15" t="s">
        <v>178</v>
      </c>
      <c r="K14" s="133"/>
      <c r="L14" s="58"/>
      <c r="M14" s="58"/>
      <c r="N14" s="149" t="s">
        <v>320</v>
      </c>
      <c r="O14" s="149" t="s">
        <v>359</v>
      </c>
      <c r="P14" s="165" t="s">
        <v>399</v>
      </c>
      <c r="Q14" s="59">
        <f aca="true" t="shared" si="6" ref="Q14:Q15">0.5*AF14+0.1*AK14+0.1*AR14+0.1*AW14+0.1*AX14+0.1*AT14</f>
        <v>9.533333333333335</v>
      </c>
      <c r="R14" s="133"/>
      <c r="S14" s="181" t="s">
        <v>401</v>
      </c>
      <c r="T14" s="198" t="s">
        <v>401</v>
      </c>
      <c r="U14" s="15" t="s">
        <v>401</v>
      </c>
      <c r="V14" s="133"/>
      <c r="W14" s="181" t="s">
        <v>49</v>
      </c>
      <c r="X14" s="181" t="s">
        <v>49</v>
      </c>
      <c r="Y14" s="58" t="s">
        <v>49</v>
      </c>
      <c r="Z14" s="133"/>
      <c r="AA14" s="215" t="s">
        <v>46</v>
      </c>
      <c r="AB14" s="215" t="s">
        <v>46</v>
      </c>
      <c r="AC14" s="215" t="s">
        <v>46</v>
      </c>
      <c r="AD14" s="215">
        <v>10</v>
      </c>
      <c r="AE14" s="60"/>
      <c r="AF14" s="61">
        <f aca="true" t="shared" si="7" ref="AF14:AF15">IF(SUM(AA14:AD14)=0,"5",AVERAGE(AA14:AD14))</f>
        <v>10</v>
      </c>
      <c r="AG14" s="133"/>
      <c r="AH14" s="215">
        <v>10</v>
      </c>
      <c r="AI14" s="215">
        <v>10</v>
      </c>
      <c r="AJ14" s="215">
        <v>8</v>
      </c>
      <c r="AK14" s="60">
        <f t="shared" si="2"/>
        <v>9.333333333333334</v>
      </c>
      <c r="AL14" s="133"/>
      <c r="AM14" s="72"/>
      <c r="AN14" s="133"/>
      <c r="AO14" s="230">
        <v>8</v>
      </c>
      <c r="AP14" s="230">
        <v>8</v>
      </c>
      <c r="AQ14" s="230">
        <v>8</v>
      </c>
      <c r="AR14" s="63">
        <f t="shared" si="3"/>
        <v>8</v>
      </c>
      <c r="AS14" s="133"/>
      <c r="AT14" s="60">
        <v>8</v>
      </c>
      <c r="AU14" s="133"/>
      <c r="AV14" s="245" t="s">
        <v>294</v>
      </c>
      <c r="AW14" s="215">
        <v>10</v>
      </c>
      <c r="AX14" s="60">
        <v>10</v>
      </c>
      <c r="AY14" s="133"/>
    </row>
    <row r="15" spans="1:55" s="64" customFormat="1" ht="30" customHeight="1">
      <c r="A15" s="296"/>
      <c r="B15" s="65"/>
      <c r="C15" s="65"/>
      <c r="D15" s="65" t="s">
        <v>2</v>
      </c>
      <c r="E15" s="65"/>
      <c r="F15" s="65" t="s">
        <v>180</v>
      </c>
      <c r="G15" s="264" t="s">
        <v>96</v>
      </c>
      <c r="H15" s="264" t="s">
        <v>96</v>
      </c>
      <c r="I15" s="38" t="s">
        <v>328</v>
      </c>
      <c r="J15" s="35" t="s">
        <v>179</v>
      </c>
      <c r="K15" s="133"/>
      <c r="L15" s="65"/>
      <c r="M15" s="65"/>
      <c r="N15" s="150" t="s">
        <v>320</v>
      </c>
      <c r="O15" s="150" t="s">
        <v>359</v>
      </c>
      <c r="P15" s="166" t="s">
        <v>399</v>
      </c>
      <c r="Q15" s="67">
        <f t="shared" si="6"/>
        <v>9.533333333333335</v>
      </c>
      <c r="R15" s="133"/>
      <c r="S15" s="182" t="s">
        <v>401</v>
      </c>
      <c r="T15" s="199" t="s">
        <v>401</v>
      </c>
      <c r="U15" s="35" t="s">
        <v>401</v>
      </c>
      <c r="V15" s="133"/>
      <c r="W15" s="182" t="s">
        <v>49</v>
      </c>
      <c r="X15" s="182" t="s">
        <v>49</v>
      </c>
      <c r="Y15" s="65" t="s">
        <v>49</v>
      </c>
      <c r="Z15" s="133"/>
      <c r="AA15" s="216" t="s">
        <v>46</v>
      </c>
      <c r="AB15" s="216" t="s">
        <v>46</v>
      </c>
      <c r="AC15" s="216" t="s">
        <v>46</v>
      </c>
      <c r="AD15" s="216">
        <v>10</v>
      </c>
      <c r="AE15" s="68"/>
      <c r="AF15" s="69">
        <f t="shared" si="7"/>
        <v>10</v>
      </c>
      <c r="AG15" s="133"/>
      <c r="AH15" s="216">
        <v>10</v>
      </c>
      <c r="AI15" s="216">
        <v>10</v>
      </c>
      <c r="AJ15" s="216">
        <v>8</v>
      </c>
      <c r="AK15" s="69">
        <f t="shared" si="2"/>
        <v>9.333333333333334</v>
      </c>
      <c r="AL15" s="133"/>
      <c r="AM15" s="70"/>
      <c r="AN15" s="133"/>
      <c r="AO15" s="231">
        <v>8</v>
      </c>
      <c r="AP15" s="231">
        <v>8</v>
      </c>
      <c r="AQ15" s="231">
        <v>8</v>
      </c>
      <c r="AR15" s="71">
        <f t="shared" si="3"/>
        <v>8</v>
      </c>
      <c r="AS15" s="133"/>
      <c r="AT15" s="68">
        <v>8</v>
      </c>
      <c r="AU15" s="133"/>
      <c r="AV15" s="246" t="s">
        <v>294</v>
      </c>
      <c r="AW15" s="216">
        <v>10</v>
      </c>
      <c r="AX15" s="68">
        <v>10</v>
      </c>
      <c r="AY15" s="133"/>
      <c r="BA15" s="145"/>
      <c r="BB15" s="143"/>
      <c r="BC15" s="143"/>
    </row>
    <row r="16" spans="1:51" s="57" customFormat="1" ht="30" customHeight="1">
      <c r="A16" s="296"/>
      <c r="B16" s="52" t="str">
        <f>CONCATENATE(E16,"  ",F16)</f>
        <v>I.5   Kompetence dospělé populace a požadavky na kompetence</v>
      </c>
      <c r="C16" s="52"/>
      <c r="D16" s="52" t="s">
        <v>2</v>
      </c>
      <c r="E16" s="52" t="s">
        <v>29</v>
      </c>
      <c r="F16" s="52" t="s">
        <v>329</v>
      </c>
      <c r="G16" s="262"/>
      <c r="H16" s="287"/>
      <c r="I16" s="36"/>
      <c r="J16" s="13"/>
      <c r="K16" s="132"/>
      <c r="L16" s="52"/>
      <c r="M16" s="52"/>
      <c r="N16" s="148"/>
      <c r="O16" s="148"/>
      <c r="P16" s="164"/>
      <c r="Q16" s="53"/>
      <c r="R16" s="132"/>
      <c r="S16" s="180"/>
      <c r="T16" s="197"/>
      <c r="U16" s="13"/>
      <c r="V16" s="132"/>
      <c r="W16" s="180"/>
      <c r="X16" s="180"/>
      <c r="Y16" s="52"/>
      <c r="Z16" s="132"/>
      <c r="AA16" s="217"/>
      <c r="AB16" s="217"/>
      <c r="AC16" s="217"/>
      <c r="AD16" s="217"/>
      <c r="AE16" s="54"/>
      <c r="AF16" s="359"/>
      <c r="AG16" s="132"/>
      <c r="AH16" s="217"/>
      <c r="AI16" s="217"/>
      <c r="AJ16" s="217"/>
      <c r="AK16" s="54"/>
      <c r="AL16" s="132"/>
      <c r="AM16" s="55"/>
      <c r="AN16" s="132"/>
      <c r="AO16" s="229"/>
      <c r="AP16" s="229"/>
      <c r="AQ16" s="229"/>
      <c r="AR16" s="56"/>
      <c r="AS16" s="132"/>
      <c r="AT16" s="54"/>
      <c r="AU16" s="132"/>
      <c r="AV16" s="244"/>
      <c r="AW16" s="217"/>
      <c r="AX16" s="54"/>
      <c r="AY16" s="132"/>
    </row>
    <row r="17" spans="1:51" s="64" customFormat="1" ht="30" customHeight="1">
      <c r="A17" s="296"/>
      <c r="B17" s="58"/>
      <c r="C17" s="58"/>
      <c r="D17" s="58" t="s">
        <v>2</v>
      </c>
      <c r="E17" s="58"/>
      <c r="F17" s="58" t="s">
        <v>84</v>
      </c>
      <c r="G17" s="263" t="s">
        <v>98</v>
      </c>
      <c r="H17" s="263" t="s">
        <v>97</v>
      </c>
      <c r="I17" s="37" t="s">
        <v>208</v>
      </c>
      <c r="J17" s="15" t="s">
        <v>332</v>
      </c>
      <c r="K17" s="133"/>
      <c r="L17" s="58"/>
      <c r="M17" s="58"/>
      <c r="N17" s="149" t="s">
        <v>320</v>
      </c>
      <c r="O17" s="149" t="s">
        <v>359</v>
      </c>
      <c r="P17" s="165" t="s">
        <v>399</v>
      </c>
      <c r="Q17" s="59">
        <f aca="true" t="shared" si="8" ref="Q17">0.5*AF17+0.1*AK17+0.1*AR17+0.1*AW17+0.1*AX17+0.1*AT17</f>
        <v>5.95</v>
      </c>
      <c r="R17" s="133"/>
      <c r="S17" s="181" t="s">
        <v>50</v>
      </c>
      <c r="T17" s="198" t="s">
        <v>50</v>
      </c>
      <c r="U17" s="15" t="s">
        <v>46</v>
      </c>
      <c r="V17" s="133"/>
      <c r="W17" s="181" t="s">
        <v>51</v>
      </c>
      <c r="X17" s="181" t="s">
        <v>51</v>
      </c>
      <c r="Y17" s="58" t="s">
        <v>46</v>
      </c>
      <c r="Z17" s="133"/>
      <c r="AA17" s="215">
        <v>8</v>
      </c>
      <c r="AB17" s="215">
        <v>6</v>
      </c>
      <c r="AC17" s="215">
        <v>2</v>
      </c>
      <c r="AD17" s="215">
        <v>10</v>
      </c>
      <c r="AE17" s="60"/>
      <c r="AF17" s="61">
        <f aca="true" t="shared" si="9" ref="AF17">IF(SUM(AA17:AD17)=0,"5",AVERAGE(AA17:AD17))</f>
        <v>6.5</v>
      </c>
      <c r="AG17" s="133"/>
      <c r="AH17" s="215">
        <v>2</v>
      </c>
      <c r="AI17" s="215">
        <v>2</v>
      </c>
      <c r="AJ17" s="215">
        <v>2</v>
      </c>
      <c r="AK17" s="60">
        <f t="shared" si="2"/>
        <v>2</v>
      </c>
      <c r="AL17" s="133"/>
      <c r="AM17" s="72"/>
      <c r="AN17" s="133"/>
      <c r="AO17" s="230">
        <v>8</v>
      </c>
      <c r="AP17" s="230" t="s">
        <v>80</v>
      </c>
      <c r="AQ17" s="230" t="s">
        <v>80</v>
      </c>
      <c r="AR17" s="63">
        <f t="shared" si="3"/>
        <v>8</v>
      </c>
      <c r="AS17" s="133"/>
      <c r="AT17" s="60">
        <v>10</v>
      </c>
      <c r="AU17" s="133"/>
      <c r="AV17" s="245" t="s">
        <v>298</v>
      </c>
      <c r="AW17" s="215">
        <v>2</v>
      </c>
      <c r="AX17" s="60">
        <v>5</v>
      </c>
      <c r="AY17" s="133"/>
    </row>
    <row r="18" spans="1:55" s="64" customFormat="1" ht="30" customHeight="1">
      <c r="A18" s="296"/>
      <c r="B18" s="65"/>
      <c r="C18" s="65"/>
      <c r="D18" s="65" t="s">
        <v>2</v>
      </c>
      <c r="E18" s="65"/>
      <c r="F18" s="65" t="s">
        <v>84</v>
      </c>
      <c r="G18" s="264" t="s">
        <v>97</v>
      </c>
      <c r="H18" s="264" t="s">
        <v>439</v>
      </c>
      <c r="I18" s="38" t="s">
        <v>330</v>
      </c>
      <c r="J18" s="35" t="s">
        <v>331</v>
      </c>
      <c r="K18" s="133"/>
      <c r="L18" s="65"/>
      <c r="M18" s="65"/>
      <c r="N18" s="150" t="s">
        <v>320</v>
      </c>
      <c r="O18" s="150" t="s">
        <v>359</v>
      </c>
      <c r="P18" s="166" t="s">
        <v>400</v>
      </c>
      <c r="Q18" s="67">
        <f>0.5*AF18+0.1*AK18+0.1*AR18+0.1*AW18+0.1*AX18+0.1*AT18</f>
        <v>4.6</v>
      </c>
      <c r="R18" s="133"/>
      <c r="S18" s="182" t="s">
        <v>205</v>
      </c>
      <c r="T18" s="199" t="s">
        <v>205</v>
      </c>
      <c r="U18" s="35" t="s">
        <v>403</v>
      </c>
      <c r="V18" s="133"/>
      <c r="W18" s="182" t="s">
        <v>88</v>
      </c>
      <c r="X18" s="182" t="s">
        <v>88</v>
      </c>
      <c r="Y18" s="65" t="s">
        <v>88</v>
      </c>
      <c r="Z18" s="133"/>
      <c r="AA18" s="216">
        <v>6</v>
      </c>
      <c r="AB18" s="216">
        <v>5</v>
      </c>
      <c r="AC18" s="216" t="s">
        <v>46</v>
      </c>
      <c r="AD18" s="216">
        <v>1</v>
      </c>
      <c r="AE18" s="68"/>
      <c r="AF18" s="69">
        <f>IF(SUM(AA18:AD18)=0,"5",AVERAGE(AA18:AD18))</f>
        <v>4</v>
      </c>
      <c r="AG18" s="133"/>
      <c r="AH18" s="216">
        <v>10</v>
      </c>
      <c r="AI18" s="216">
        <v>10</v>
      </c>
      <c r="AJ18" s="216">
        <v>2</v>
      </c>
      <c r="AK18" s="69">
        <f>AVERAGE(AH18:AJ18)</f>
        <v>7.333333333333333</v>
      </c>
      <c r="AL18" s="133"/>
      <c r="AM18" s="70"/>
      <c r="AN18" s="133"/>
      <c r="AO18" s="231">
        <v>8</v>
      </c>
      <c r="AP18" s="231">
        <v>4</v>
      </c>
      <c r="AQ18" s="231">
        <v>2</v>
      </c>
      <c r="AR18" s="71">
        <f>AVERAGE(AO18:AQ18)</f>
        <v>4.666666666666667</v>
      </c>
      <c r="AS18" s="133"/>
      <c r="AT18" s="68">
        <v>6</v>
      </c>
      <c r="AU18" s="133"/>
      <c r="AV18" s="246" t="s">
        <v>296</v>
      </c>
      <c r="AW18" s="216">
        <v>5</v>
      </c>
      <c r="AX18" s="68">
        <v>3</v>
      </c>
      <c r="AY18" s="133"/>
      <c r="BA18" s="145"/>
      <c r="BB18" s="143"/>
      <c r="BC18" s="143"/>
    </row>
    <row r="19" spans="1:51" s="57" customFormat="1" ht="30" customHeight="1">
      <c r="A19" s="296"/>
      <c r="B19" s="52" t="str">
        <f>CONCATENATE(E19,"  ",F19)</f>
        <v xml:space="preserve">I.6  Inovativnost </v>
      </c>
      <c r="C19" s="52"/>
      <c r="D19" s="52" t="s">
        <v>2</v>
      </c>
      <c r="E19" s="52" t="s">
        <v>30</v>
      </c>
      <c r="F19" s="52" t="s">
        <v>6</v>
      </c>
      <c r="G19" s="262"/>
      <c r="H19" s="287"/>
      <c r="I19" s="36"/>
      <c r="J19" s="13"/>
      <c r="K19" s="132"/>
      <c r="L19" s="52"/>
      <c r="M19" s="52"/>
      <c r="N19" s="148"/>
      <c r="O19" s="148"/>
      <c r="P19" s="164"/>
      <c r="Q19" s="53"/>
      <c r="R19" s="132"/>
      <c r="S19" s="180"/>
      <c r="T19" s="197"/>
      <c r="U19" s="13"/>
      <c r="V19" s="132"/>
      <c r="W19" s="180"/>
      <c r="X19" s="180"/>
      <c r="Y19" s="52"/>
      <c r="Z19" s="132"/>
      <c r="AA19" s="217"/>
      <c r="AB19" s="217"/>
      <c r="AC19" s="217"/>
      <c r="AD19" s="217"/>
      <c r="AE19" s="54"/>
      <c r="AF19" s="359"/>
      <c r="AG19" s="132"/>
      <c r="AH19" s="217"/>
      <c r="AI19" s="217"/>
      <c r="AJ19" s="217"/>
      <c r="AK19" s="54"/>
      <c r="AL19" s="132"/>
      <c r="AM19" s="55"/>
      <c r="AN19" s="132"/>
      <c r="AO19" s="229"/>
      <c r="AP19" s="229"/>
      <c r="AQ19" s="229"/>
      <c r="AR19" s="56"/>
      <c r="AS19" s="132"/>
      <c r="AT19" s="54"/>
      <c r="AU19" s="132"/>
      <c r="AV19" s="244"/>
      <c r="AW19" s="217"/>
      <c r="AX19" s="54"/>
      <c r="AY19" s="132"/>
    </row>
    <row r="20" spans="1:51" s="64" customFormat="1" ht="30" customHeight="1">
      <c r="A20" s="296"/>
      <c r="B20" s="58"/>
      <c r="C20" s="58"/>
      <c r="D20" s="58" t="s">
        <v>2</v>
      </c>
      <c r="E20" s="58"/>
      <c r="F20" s="58" t="s">
        <v>6</v>
      </c>
      <c r="G20" s="265" t="s">
        <v>99</v>
      </c>
      <c r="H20" s="265" t="s">
        <v>99</v>
      </c>
      <c r="I20" s="37" t="s">
        <v>52</v>
      </c>
      <c r="J20" s="15" t="s">
        <v>333</v>
      </c>
      <c r="K20" s="133"/>
      <c r="L20" s="58"/>
      <c r="M20" s="58"/>
      <c r="N20" s="149" t="s">
        <v>320</v>
      </c>
      <c r="O20" s="149" t="s">
        <v>359</v>
      </c>
      <c r="P20" s="165" t="s">
        <v>399</v>
      </c>
      <c r="Q20" s="59">
        <f aca="true" t="shared" si="10" ref="Q20:Q21">0.5*AF20+0.1*AK20+0.1*AR20+0.1*AW20+0.1*AX20+0.1*AT20</f>
        <v>7.9</v>
      </c>
      <c r="R20" s="133"/>
      <c r="S20" s="181" t="s">
        <v>53</v>
      </c>
      <c r="T20" s="198" t="s">
        <v>46</v>
      </c>
      <c r="U20" s="15" t="s">
        <v>46</v>
      </c>
      <c r="V20" s="133"/>
      <c r="W20" s="181" t="s">
        <v>49</v>
      </c>
      <c r="X20" s="181" t="s">
        <v>49</v>
      </c>
      <c r="Y20" s="58" t="s">
        <v>46</v>
      </c>
      <c r="Z20" s="133"/>
      <c r="AA20" s="215" t="s">
        <v>46</v>
      </c>
      <c r="AB20" s="215" t="s">
        <v>46</v>
      </c>
      <c r="AC20" s="215" t="s">
        <v>46</v>
      </c>
      <c r="AD20" s="215">
        <v>10</v>
      </c>
      <c r="AE20" s="60"/>
      <c r="AF20" s="61">
        <f aca="true" t="shared" si="11" ref="AF20:AF21">IF(SUM(AA20:AD20)=0,"5",AVERAGE(AA20:AD20))</f>
        <v>10</v>
      </c>
      <c r="AG20" s="133"/>
      <c r="AH20" s="215">
        <v>10</v>
      </c>
      <c r="AI20" s="215">
        <v>10</v>
      </c>
      <c r="AJ20" s="215">
        <v>1</v>
      </c>
      <c r="AK20" s="60">
        <f t="shared" si="2"/>
        <v>7</v>
      </c>
      <c r="AL20" s="133"/>
      <c r="AM20" s="72"/>
      <c r="AN20" s="133"/>
      <c r="AO20" s="230">
        <v>6</v>
      </c>
      <c r="AP20" s="230" t="s">
        <v>46</v>
      </c>
      <c r="AQ20" s="230" t="s">
        <v>80</v>
      </c>
      <c r="AR20" s="63">
        <f t="shared" si="3"/>
        <v>6</v>
      </c>
      <c r="AS20" s="133"/>
      <c r="AT20" s="60">
        <v>6</v>
      </c>
      <c r="AU20" s="133"/>
      <c r="AV20" s="245" t="s">
        <v>302</v>
      </c>
      <c r="AW20" s="215">
        <v>3</v>
      </c>
      <c r="AX20" s="60">
        <v>7</v>
      </c>
      <c r="AY20" s="133"/>
    </row>
    <row r="21" spans="1:51" s="64" customFormat="1" ht="42" customHeight="1">
      <c r="A21" s="296"/>
      <c r="B21" s="65"/>
      <c r="C21" s="65"/>
      <c r="D21" s="65" t="s">
        <v>2</v>
      </c>
      <c r="E21" s="65"/>
      <c r="F21" s="65" t="s">
        <v>6</v>
      </c>
      <c r="G21" s="264" t="s">
        <v>100</v>
      </c>
      <c r="H21" s="264" t="s">
        <v>440</v>
      </c>
      <c r="I21" s="38" t="s">
        <v>267</v>
      </c>
      <c r="J21" s="35" t="s">
        <v>334</v>
      </c>
      <c r="K21" s="133"/>
      <c r="L21" s="65"/>
      <c r="M21" s="65"/>
      <c r="N21" s="150" t="s">
        <v>320</v>
      </c>
      <c r="O21" s="150" t="s">
        <v>359</v>
      </c>
      <c r="P21" s="166" t="s">
        <v>400</v>
      </c>
      <c r="Q21" s="67">
        <f t="shared" si="10"/>
        <v>4.866666666666667</v>
      </c>
      <c r="R21" s="133"/>
      <c r="S21" s="182" t="s">
        <v>54</v>
      </c>
      <c r="T21" s="199" t="s">
        <v>55</v>
      </c>
      <c r="U21" s="35" t="s">
        <v>55</v>
      </c>
      <c r="V21" s="133"/>
      <c r="W21" s="182" t="s">
        <v>56</v>
      </c>
      <c r="X21" s="182" t="s">
        <v>56</v>
      </c>
      <c r="Y21" s="65" t="s">
        <v>56</v>
      </c>
      <c r="Z21" s="133"/>
      <c r="AA21" s="216" t="s">
        <v>46</v>
      </c>
      <c r="AB21" s="216" t="s">
        <v>46</v>
      </c>
      <c r="AC21" s="216">
        <v>3</v>
      </c>
      <c r="AD21" s="216">
        <v>1</v>
      </c>
      <c r="AE21" s="68"/>
      <c r="AF21" s="69">
        <f t="shared" si="11"/>
        <v>2</v>
      </c>
      <c r="AG21" s="133"/>
      <c r="AH21" s="216">
        <v>10</v>
      </c>
      <c r="AI21" s="216">
        <v>10</v>
      </c>
      <c r="AJ21" s="216">
        <v>10</v>
      </c>
      <c r="AK21" s="69">
        <f t="shared" si="2"/>
        <v>10</v>
      </c>
      <c r="AL21" s="133"/>
      <c r="AM21" s="70"/>
      <c r="AN21" s="133"/>
      <c r="AO21" s="231">
        <v>8</v>
      </c>
      <c r="AP21" s="231">
        <v>4</v>
      </c>
      <c r="AQ21" s="231">
        <v>8</v>
      </c>
      <c r="AR21" s="71">
        <f t="shared" si="3"/>
        <v>6.666666666666667</v>
      </c>
      <c r="AS21" s="133"/>
      <c r="AT21" s="68">
        <v>8</v>
      </c>
      <c r="AU21" s="133"/>
      <c r="AV21" s="246" t="s">
        <v>303</v>
      </c>
      <c r="AW21" s="216">
        <v>7</v>
      </c>
      <c r="AX21" s="68">
        <v>7</v>
      </c>
      <c r="AY21" s="133"/>
    </row>
    <row r="22" spans="1:51" s="57" customFormat="1" ht="30" customHeight="1">
      <c r="A22" s="297" t="s">
        <v>283</v>
      </c>
      <c r="B22" s="73" t="str">
        <f>CONCATENATE(E22,"  ",F22)</f>
        <v>II.1  Výdaje jednotlivců na další vzdělávání</v>
      </c>
      <c r="C22" s="73" t="s">
        <v>22</v>
      </c>
      <c r="D22" s="73" t="s">
        <v>10</v>
      </c>
      <c r="E22" s="73" t="s">
        <v>31</v>
      </c>
      <c r="F22" s="73" t="s">
        <v>3</v>
      </c>
      <c r="G22" s="266"/>
      <c r="H22" s="290"/>
      <c r="I22" s="39"/>
      <c r="J22" s="16"/>
      <c r="K22" s="134"/>
      <c r="L22" s="73"/>
      <c r="M22" s="73"/>
      <c r="N22" s="151"/>
      <c r="O22" s="151"/>
      <c r="P22" s="168"/>
      <c r="Q22" s="74"/>
      <c r="R22" s="134"/>
      <c r="S22" s="183"/>
      <c r="T22" s="201"/>
      <c r="U22" s="16"/>
      <c r="V22" s="134"/>
      <c r="W22" s="183"/>
      <c r="X22" s="183"/>
      <c r="Y22" s="73"/>
      <c r="Z22" s="134"/>
      <c r="AA22" s="218"/>
      <c r="AB22" s="218"/>
      <c r="AC22" s="218"/>
      <c r="AD22" s="218"/>
      <c r="AE22" s="75"/>
      <c r="AF22" s="360"/>
      <c r="AG22" s="134"/>
      <c r="AH22" s="218"/>
      <c r="AI22" s="218"/>
      <c r="AJ22" s="218"/>
      <c r="AK22" s="75"/>
      <c r="AL22" s="134"/>
      <c r="AM22" s="76"/>
      <c r="AN22" s="134"/>
      <c r="AO22" s="233"/>
      <c r="AP22" s="233"/>
      <c r="AQ22" s="233"/>
      <c r="AR22" s="77"/>
      <c r="AS22" s="134"/>
      <c r="AT22" s="75"/>
      <c r="AU22" s="134"/>
      <c r="AV22" s="248"/>
      <c r="AW22" s="218"/>
      <c r="AX22" s="75"/>
      <c r="AY22" s="134"/>
    </row>
    <row r="23" spans="1:51" s="64" customFormat="1" ht="30" customHeight="1">
      <c r="A23" s="297"/>
      <c r="B23" s="78"/>
      <c r="C23" s="78"/>
      <c r="D23" s="78" t="s">
        <v>10</v>
      </c>
      <c r="E23" s="78"/>
      <c r="F23" s="78" t="s">
        <v>3</v>
      </c>
      <c r="G23" s="187" t="s">
        <v>102</v>
      </c>
      <c r="H23" s="291" t="s">
        <v>101</v>
      </c>
      <c r="I23" s="40" t="s">
        <v>417</v>
      </c>
      <c r="J23" s="17" t="s">
        <v>335</v>
      </c>
      <c r="K23" s="135"/>
      <c r="L23" s="78"/>
      <c r="M23" s="78"/>
      <c r="N23" s="152" t="s">
        <v>320</v>
      </c>
      <c r="O23" s="152" t="s">
        <v>359</v>
      </c>
      <c r="P23" s="169" t="s">
        <v>399</v>
      </c>
      <c r="Q23" s="79">
        <f>0.5*AF23+0.1*AK23+0.1*AR23+0.1*AW23+0.1*AX23+0.1*AT23</f>
        <v>4.941666666666667</v>
      </c>
      <c r="R23" s="135"/>
      <c r="S23" s="184" t="s">
        <v>58</v>
      </c>
      <c r="T23" s="202" t="s">
        <v>58</v>
      </c>
      <c r="U23" s="17" t="s">
        <v>58</v>
      </c>
      <c r="V23" s="135"/>
      <c r="W23" s="184" t="s">
        <v>59</v>
      </c>
      <c r="X23" s="184" t="s">
        <v>59</v>
      </c>
      <c r="Y23" s="78" t="s">
        <v>59</v>
      </c>
      <c r="Z23" s="135"/>
      <c r="AA23" s="219">
        <v>5</v>
      </c>
      <c r="AB23" s="219">
        <v>5</v>
      </c>
      <c r="AC23" s="219">
        <v>1</v>
      </c>
      <c r="AD23" s="219">
        <v>4</v>
      </c>
      <c r="AE23" s="80"/>
      <c r="AF23" s="361">
        <f>IF(SUM(AA23:AD23)=0,"5",AVERAGE(AA23:AD23))</f>
        <v>3.75</v>
      </c>
      <c r="AG23" s="135"/>
      <c r="AH23" s="219">
        <v>4</v>
      </c>
      <c r="AI23" s="219">
        <v>8</v>
      </c>
      <c r="AJ23" s="219">
        <v>8</v>
      </c>
      <c r="AK23" s="80">
        <f>AVERAGE(AH23:AJ23)</f>
        <v>6.666666666666667</v>
      </c>
      <c r="AL23" s="135"/>
      <c r="AM23" s="81"/>
      <c r="AN23" s="135"/>
      <c r="AO23" s="234">
        <v>8</v>
      </c>
      <c r="AP23" s="234" t="s">
        <v>80</v>
      </c>
      <c r="AQ23" s="234" t="s">
        <v>80</v>
      </c>
      <c r="AR23" s="82">
        <v>5</v>
      </c>
      <c r="AS23" s="135"/>
      <c r="AT23" s="80">
        <v>8</v>
      </c>
      <c r="AU23" s="135"/>
      <c r="AV23" s="249" t="s">
        <v>308</v>
      </c>
      <c r="AW23" s="219">
        <v>5</v>
      </c>
      <c r="AX23" s="80">
        <v>6</v>
      </c>
      <c r="AY23" s="135"/>
    </row>
    <row r="24" spans="1:51" s="64" customFormat="1" ht="41.25" customHeight="1">
      <c r="A24" s="297"/>
      <c r="B24" s="108"/>
      <c r="C24" s="108"/>
      <c r="D24" s="108" t="s">
        <v>10</v>
      </c>
      <c r="E24" s="108"/>
      <c r="F24" s="108" t="s">
        <v>3</v>
      </c>
      <c r="G24" s="267" t="s">
        <v>101</v>
      </c>
      <c r="H24" s="292" t="s">
        <v>442</v>
      </c>
      <c r="I24" s="280" t="s">
        <v>427</v>
      </c>
      <c r="J24" s="110" t="s">
        <v>428</v>
      </c>
      <c r="K24" s="135"/>
      <c r="L24" s="108"/>
      <c r="M24" s="108"/>
      <c r="N24" s="153" t="s">
        <v>320</v>
      </c>
      <c r="O24" s="153" t="s">
        <v>359</v>
      </c>
      <c r="P24" s="170" t="s">
        <v>400</v>
      </c>
      <c r="Q24" s="111">
        <f>0.5*AF24+0.1*AK24+0.1*AR24+0.1*AW24+0.1*AX24+0.1*AT24</f>
        <v>4.416666666666668</v>
      </c>
      <c r="R24" s="135"/>
      <c r="S24" s="185" t="s">
        <v>58</v>
      </c>
      <c r="T24" s="203" t="s">
        <v>58</v>
      </c>
      <c r="U24" s="110" t="s">
        <v>46</v>
      </c>
      <c r="V24" s="135"/>
      <c r="W24" s="185" t="s">
        <v>59</v>
      </c>
      <c r="X24" s="185" t="s">
        <v>59</v>
      </c>
      <c r="Y24" s="108" t="s">
        <v>46</v>
      </c>
      <c r="Z24" s="135"/>
      <c r="AA24" s="220">
        <v>5</v>
      </c>
      <c r="AB24" s="220">
        <v>5</v>
      </c>
      <c r="AC24" s="220">
        <v>3</v>
      </c>
      <c r="AD24" s="220">
        <v>1</v>
      </c>
      <c r="AE24" s="112"/>
      <c r="AF24" s="113">
        <f aca="true" t="shared" si="12" ref="AF24:AF26">IF(SUM(AA24:AD24)=0,"5",AVERAGE(AA24:AD24))</f>
        <v>3.5</v>
      </c>
      <c r="AG24" s="135"/>
      <c r="AH24" s="220">
        <v>4</v>
      </c>
      <c r="AI24" s="220">
        <v>8</v>
      </c>
      <c r="AJ24" s="220">
        <v>8</v>
      </c>
      <c r="AK24" s="113">
        <f t="shared" si="2"/>
        <v>6.666666666666667</v>
      </c>
      <c r="AL24" s="135"/>
      <c r="AM24" s="114"/>
      <c r="AN24" s="135"/>
      <c r="AO24" s="235">
        <v>8</v>
      </c>
      <c r="AP24" s="235" t="s">
        <v>80</v>
      </c>
      <c r="AQ24" s="235" t="s">
        <v>80</v>
      </c>
      <c r="AR24" s="115">
        <v>5</v>
      </c>
      <c r="AS24" s="135"/>
      <c r="AT24" s="112">
        <v>4</v>
      </c>
      <c r="AU24" s="135"/>
      <c r="AV24" s="250" t="s">
        <v>308</v>
      </c>
      <c r="AW24" s="220">
        <v>5</v>
      </c>
      <c r="AX24" s="112">
        <v>6</v>
      </c>
      <c r="AY24" s="135"/>
    </row>
    <row r="25" spans="1:51" s="64" customFormat="1" ht="30" customHeight="1">
      <c r="A25" s="297"/>
      <c r="B25" s="78"/>
      <c r="C25" s="78"/>
      <c r="D25" s="78" t="s">
        <v>10</v>
      </c>
      <c r="E25" s="78"/>
      <c r="F25" s="78" t="s">
        <v>3</v>
      </c>
      <c r="G25" s="187" t="s">
        <v>103</v>
      </c>
      <c r="H25" s="291" t="s">
        <v>443</v>
      </c>
      <c r="I25" s="40" t="s">
        <v>181</v>
      </c>
      <c r="J25" s="17" t="s">
        <v>336</v>
      </c>
      <c r="K25" s="135"/>
      <c r="L25" s="78"/>
      <c r="M25" s="78"/>
      <c r="N25" s="152" t="s">
        <v>320</v>
      </c>
      <c r="O25" s="152" t="s">
        <v>359</v>
      </c>
      <c r="P25" s="169" t="s">
        <v>400</v>
      </c>
      <c r="Q25" s="79">
        <f aca="true" t="shared" si="13" ref="Q25:Q26">0.5*AF25+0.1*AK25+0.1*AR25+0.1*AW25+0.1*AX25+0.1*AT25</f>
        <v>4.9</v>
      </c>
      <c r="R25" s="135"/>
      <c r="S25" s="184" t="s">
        <v>58</v>
      </c>
      <c r="T25" s="202" t="s">
        <v>58</v>
      </c>
      <c r="U25" s="17" t="s">
        <v>46</v>
      </c>
      <c r="V25" s="135"/>
      <c r="W25" s="184" t="s">
        <v>59</v>
      </c>
      <c r="X25" s="184" t="s">
        <v>59</v>
      </c>
      <c r="Y25" s="78" t="s">
        <v>46</v>
      </c>
      <c r="Z25" s="135"/>
      <c r="AA25" s="219">
        <v>5</v>
      </c>
      <c r="AB25" s="219">
        <v>5</v>
      </c>
      <c r="AC25" s="219">
        <v>1</v>
      </c>
      <c r="AD25" s="219">
        <v>1</v>
      </c>
      <c r="AE25" s="80"/>
      <c r="AF25" s="361">
        <f t="shared" si="12"/>
        <v>3</v>
      </c>
      <c r="AG25" s="135"/>
      <c r="AH25" s="219">
        <v>9</v>
      </c>
      <c r="AI25" s="219">
        <v>10</v>
      </c>
      <c r="AJ25" s="219">
        <v>8</v>
      </c>
      <c r="AK25" s="80">
        <f t="shared" si="2"/>
        <v>9</v>
      </c>
      <c r="AL25" s="135"/>
      <c r="AM25" s="81"/>
      <c r="AN25" s="135"/>
      <c r="AO25" s="234">
        <v>8</v>
      </c>
      <c r="AP25" s="234" t="s">
        <v>80</v>
      </c>
      <c r="AQ25" s="234" t="s">
        <v>80</v>
      </c>
      <c r="AR25" s="82">
        <f t="shared" si="3"/>
        <v>8</v>
      </c>
      <c r="AS25" s="135"/>
      <c r="AT25" s="80">
        <v>6</v>
      </c>
      <c r="AU25" s="135"/>
      <c r="AV25" s="249" t="s">
        <v>308</v>
      </c>
      <c r="AW25" s="219">
        <v>5</v>
      </c>
      <c r="AX25" s="80">
        <v>6</v>
      </c>
      <c r="AY25" s="135"/>
    </row>
    <row r="26" spans="1:51" s="64" customFormat="1" ht="30" customHeight="1">
      <c r="A26" s="297"/>
      <c r="B26" s="108"/>
      <c r="C26" s="108"/>
      <c r="D26" s="108" t="s">
        <v>10</v>
      </c>
      <c r="E26" s="108"/>
      <c r="F26" s="108" t="s">
        <v>3</v>
      </c>
      <c r="G26" s="267" t="s">
        <v>104</v>
      </c>
      <c r="H26" s="292" t="s">
        <v>444</v>
      </c>
      <c r="I26" s="109" t="s">
        <v>182</v>
      </c>
      <c r="J26" s="110" t="s">
        <v>337</v>
      </c>
      <c r="K26" s="135"/>
      <c r="L26" s="108"/>
      <c r="M26" s="108"/>
      <c r="N26" s="153" t="s">
        <v>320</v>
      </c>
      <c r="O26" s="153" t="s">
        <v>359</v>
      </c>
      <c r="P26" s="170" t="s">
        <v>400</v>
      </c>
      <c r="Q26" s="111">
        <f t="shared" si="13"/>
        <v>5.800000000000001</v>
      </c>
      <c r="R26" s="135"/>
      <c r="S26" s="185" t="s">
        <v>58</v>
      </c>
      <c r="T26" s="203" t="s">
        <v>58</v>
      </c>
      <c r="U26" s="110" t="s">
        <v>58</v>
      </c>
      <c r="V26" s="135"/>
      <c r="W26" s="185" t="s">
        <v>59</v>
      </c>
      <c r="X26" s="185" t="s">
        <v>59</v>
      </c>
      <c r="Y26" s="108" t="s">
        <v>59</v>
      </c>
      <c r="Z26" s="135"/>
      <c r="AA26" s="220">
        <v>5</v>
      </c>
      <c r="AB26" s="220">
        <v>5</v>
      </c>
      <c r="AC26" s="220">
        <v>1</v>
      </c>
      <c r="AD26" s="220">
        <v>5</v>
      </c>
      <c r="AE26" s="112"/>
      <c r="AF26" s="113">
        <f t="shared" si="12"/>
        <v>4</v>
      </c>
      <c r="AG26" s="135"/>
      <c r="AH26" s="220">
        <v>9</v>
      </c>
      <c r="AI26" s="220">
        <v>10</v>
      </c>
      <c r="AJ26" s="220">
        <v>8</v>
      </c>
      <c r="AK26" s="113">
        <f t="shared" si="2"/>
        <v>9</v>
      </c>
      <c r="AL26" s="135"/>
      <c r="AM26" s="114"/>
      <c r="AN26" s="135"/>
      <c r="AO26" s="235">
        <v>8</v>
      </c>
      <c r="AP26" s="235" t="s">
        <v>80</v>
      </c>
      <c r="AQ26" s="235" t="s">
        <v>80</v>
      </c>
      <c r="AR26" s="115">
        <f t="shared" si="3"/>
        <v>8</v>
      </c>
      <c r="AS26" s="135"/>
      <c r="AT26" s="112">
        <v>10</v>
      </c>
      <c r="AU26" s="135"/>
      <c r="AV26" s="250" t="s">
        <v>308</v>
      </c>
      <c r="AW26" s="220">
        <v>5</v>
      </c>
      <c r="AX26" s="112">
        <v>6</v>
      </c>
      <c r="AY26" s="135"/>
    </row>
    <row r="27" spans="1:51" s="57" customFormat="1" ht="30" customHeight="1">
      <c r="A27" s="297"/>
      <c r="B27" s="73" t="str">
        <f>CONCATENATE(E27,"  ",F27)</f>
        <v>II.2   Výdaje zaměstnavatelů na další vzdělávání</v>
      </c>
      <c r="C27" s="73"/>
      <c r="D27" s="73" t="s">
        <v>10</v>
      </c>
      <c r="E27" s="73" t="s">
        <v>32</v>
      </c>
      <c r="F27" s="73" t="s">
        <v>268</v>
      </c>
      <c r="G27" s="266"/>
      <c r="H27" s="290"/>
      <c r="I27" s="39"/>
      <c r="J27" s="16"/>
      <c r="K27" s="134"/>
      <c r="L27" s="73"/>
      <c r="M27" s="73"/>
      <c r="N27" s="151"/>
      <c r="O27" s="151"/>
      <c r="P27" s="168"/>
      <c r="Q27" s="74"/>
      <c r="R27" s="134"/>
      <c r="S27" s="183"/>
      <c r="T27" s="201"/>
      <c r="U27" s="16"/>
      <c r="V27" s="134"/>
      <c r="W27" s="183"/>
      <c r="X27" s="183"/>
      <c r="Y27" s="73"/>
      <c r="Z27" s="134"/>
      <c r="AA27" s="218"/>
      <c r="AB27" s="218"/>
      <c r="AC27" s="218"/>
      <c r="AD27" s="218"/>
      <c r="AE27" s="75"/>
      <c r="AF27" s="360"/>
      <c r="AG27" s="134"/>
      <c r="AH27" s="218"/>
      <c r="AI27" s="218"/>
      <c r="AJ27" s="218"/>
      <c r="AK27" s="75"/>
      <c r="AL27" s="134"/>
      <c r="AM27" s="76"/>
      <c r="AN27" s="134"/>
      <c r="AO27" s="233"/>
      <c r="AP27" s="233"/>
      <c r="AQ27" s="233"/>
      <c r="AR27" s="77"/>
      <c r="AS27" s="134"/>
      <c r="AT27" s="75"/>
      <c r="AU27" s="134"/>
      <c r="AV27" s="248"/>
      <c r="AW27" s="218"/>
      <c r="AX27" s="75"/>
      <c r="AY27" s="134"/>
    </row>
    <row r="28" spans="1:51" s="64" customFormat="1" ht="30" customHeight="1">
      <c r="A28" s="297"/>
      <c r="B28" s="78"/>
      <c r="C28" s="78"/>
      <c r="D28" s="78" t="s">
        <v>10</v>
      </c>
      <c r="E28" s="78"/>
      <c r="F28" s="78" t="s">
        <v>85</v>
      </c>
      <c r="G28" s="187" t="s">
        <v>106</v>
      </c>
      <c r="H28" s="187" t="s">
        <v>105</v>
      </c>
      <c r="I28" s="41" t="s">
        <v>482</v>
      </c>
      <c r="J28" s="18" t="s">
        <v>483</v>
      </c>
      <c r="K28" s="135"/>
      <c r="L28" s="78"/>
      <c r="M28" s="78"/>
      <c r="N28" s="152" t="s">
        <v>320</v>
      </c>
      <c r="O28" s="152" t="s">
        <v>359</v>
      </c>
      <c r="P28" s="169" t="s">
        <v>399</v>
      </c>
      <c r="Q28" s="79">
        <f aca="true" t="shared" si="14" ref="Q28:Q32">0.5*AF28+0.1*AK28+0.1*AR28+0.1*AW28+0.1*AX28+0.1*AT28</f>
        <v>7.683333333333334</v>
      </c>
      <c r="R28" s="135"/>
      <c r="S28" s="186" t="s">
        <v>60</v>
      </c>
      <c r="T28" s="204" t="s">
        <v>61</v>
      </c>
      <c r="U28" s="18" t="s">
        <v>61</v>
      </c>
      <c r="V28" s="135"/>
      <c r="W28" s="184" t="s">
        <v>57</v>
      </c>
      <c r="X28" s="184" t="s">
        <v>49</v>
      </c>
      <c r="Y28" s="78" t="s">
        <v>49</v>
      </c>
      <c r="Z28" s="135"/>
      <c r="AA28" s="219">
        <v>6</v>
      </c>
      <c r="AB28" s="219">
        <v>6</v>
      </c>
      <c r="AC28" s="219">
        <v>10</v>
      </c>
      <c r="AD28" s="219">
        <v>8</v>
      </c>
      <c r="AE28" s="80"/>
      <c r="AF28" s="361">
        <f aca="true" t="shared" si="15" ref="AF28:AF32">IF(SUM(AA28:AD28)=0,"5",AVERAGE(AA28:AD28))</f>
        <v>7.5</v>
      </c>
      <c r="AG28" s="135"/>
      <c r="AH28" s="219">
        <v>10</v>
      </c>
      <c r="AI28" s="219">
        <v>10</v>
      </c>
      <c r="AJ28" s="219">
        <v>9</v>
      </c>
      <c r="AK28" s="80">
        <f t="shared" si="2"/>
        <v>9.666666666666666</v>
      </c>
      <c r="AL28" s="135"/>
      <c r="AM28" s="83" t="s">
        <v>105</v>
      </c>
      <c r="AN28" s="135"/>
      <c r="AO28" s="234">
        <v>8</v>
      </c>
      <c r="AP28" s="234">
        <v>4</v>
      </c>
      <c r="AQ28" s="234">
        <v>8</v>
      </c>
      <c r="AR28" s="82">
        <f t="shared" si="3"/>
        <v>6.666666666666667</v>
      </c>
      <c r="AS28" s="135"/>
      <c r="AT28" s="80">
        <v>10</v>
      </c>
      <c r="AU28" s="135"/>
      <c r="AV28" s="251" t="s">
        <v>301</v>
      </c>
      <c r="AW28" s="219">
        <v>7</v>
      </c>
      <c r="AX28" s="80">
        <v>6</v>
      </c>
      <c r="AY28" s="135"/>
    </row>
    <row r="29" spans="1:51" s="64" customFormat="1" ht="30" customHeight="1">
      <c r="A29" s="297"/>
      <c r="B29" s="108"/>
      <c r="C29" s="108"/>
      <c r="D29" s="108" t="s">
        <v>10</v>
      </c>
      <c r="E29" s="108"/>
      <c r="F29" s="108" t="s">
        <v>85</v>
      </c>
      <c r="G29" s="267" t="s">
        <v>107</v>
      </c>
      <c r="H29" s="267" t="s">
        <v>106</v>
      </c>
      <c r="I29" s="280" t="s">
        <v>485</v>
      </c>
      <c r="J29" s="110" t="s">
        <v>484</v>
      </c>
      <c r="K29" s="135"/>
      <c r="L29" s="108"/>
      <c r="M29" s="108"/>
      <c r="N29" s="153" t="s">
        <v>320</v>
      </c>
      <c r="O29" s="153" t="s">
        <v>359</v>
      </c>
      <c r="P29" s="170" t="s">
        <v>399</v>
      </c>
      <c r="Q29" s="111">
        <f t="shared" si="14"/>
        <v>6.883333333333332</v>
      </c>
      <c r="R29" s="135"/>
      <c r="S29" s="185" t="s">
        <v>50</v>
      </c>
      <c r="T29" s="203" t="s">
        <v>61</v>
      </c>
      <c r="U29" s="110" t="s">
        <v>61</v>
      </c>
      <c r="V29" s="135"/>
      <c r="W29" s="185" t="s">
        <v>46</v>
      </c>
      <c r="X29" s="185" t="s">
        <v>49</v>
      </c>
      <c r="Y29" s="108" t="s">
        <v>49</v>
      </c>
      <c r="Z29" s="135"/>
      <c r="AA29" s="220">
        <v>6</v>
      </c>
      <c r="AB29" s="220">
        <v>6</v>
      </c>
      <c r="AC29" s="220">
        <v>10</v>
      </c>
      <c r="AD29" s="220">
        <v>8</v>
      </c>
      <c r="AE29" s="112"/>
      <c r="AF29" s="113">
        <f t="shared" si="15"/>
        <v>7.5</v>
      </c>
      <c r="AG29" s="135"/>
      <c r="AH29" s="220">
        <v>1</v>
      </c>
      <c r="AI29" s="220">
        <v>9</v>
      </c>
      <c r="AJ29" s="220">
        <v>9</v>
      </c>
      <c r="AK29" s="113">
        <f t="shared" si="2"/>
        <v>6.333333333333333</v>
      </c>
      <c r="AL29" s="135"/>
      <c r="AM29" s="114" t="s">
        <v>108</v>
      </c>
      <c r="AN29" s="135"/>
      <c r="AO29" s="235" t="s">
        <v>46</v>
      </c>
      <c r="AP29" s="235">
        <v>4</v>
      </c>
      <c r="AQ29" s="235">
        <v>2</v>
      </c>
      <c r="AR29" s="115">
        <f t="shared" si="3"/>
        <v>3</v>
      </c>
      <c r="AS29" s="135"/>
      <c r="AT29" s="112">
        <v>8</v>
      </c>
      <c r="AU29" s="135"/>
      <c r="AV29" s="250" t="s">
        <v>304</v>
      </c>
      <c r="AW29" s="220">
        <v>8</v>
      </c>
      <c r="AX29" s="112">
        <v>6</v>
      </c>
      <c r="AY29" s="135"/>
    </row>
    <row r="30" spans="1:51" s="64" customFormat="1" ht="30" customHeight="1">
      <c r="A30" s="297"/>
      <c r="B30" s="78"/>
      <c r="C30" s="78"/>
      <c r="D30" s="78" t="s">
        <v>10</v>
      </c>
      <c r="E30" s="78"/>
      <c r="F30" s="78" t="s">
        <v>85</v>
      </c>
      <c r="G30" s="187" t="s">
        <v>105</v>
      </c>
      <c r="H30" s="187" t="s">
        <v>445</v>
      </c>
      <c r="I30" s="41" t="s">
        <v>486</v>
      </c>
      <c r="J30" s="18" t="s">
        <v>210</v>
      </c>
      <c r="K30" s="135"/>
      <c r="L30" s="78"/>
      <c r="M30" s="78"/>
      <c r="N30" s="152" t="s">
        <v>320</v>
      </c>
      <c r="O30" s="152" t="s">
        <v>359</v>
      </c>
      <c r="P30" s="169" t="s">
        <v>400</v>
      </c>
      <c r="Q30" s="79">
        <f>0.5*AF30+0.1*AK30+0.1*AR30+0.1*AW30+0.1*AX30+0.1*AT30</f>
        <v>6.275</v>
      </c>
      <c r="R30" s="135"/>
      <c r="S30" s="186" t="s">
        <v>50</v>
      </c>
      <c r="T30" s="204" t="s">
        <v>50</v>
      </c>
      <c r="U30" s="18" t="s">
        <v>46</v>
      </c>
      <c r="V30" s="135"/>
      <c r="W30" s="184" t="s">
        <v>59</v>
      </c>
      <c r="X30" s="184" t="s">
        <v>59</v>
      </c>
      <c r="Y30" s="78" t="s">
        <v>46</v>
      </c>
      <c r="Z30" s="135"/>
      <c r="AA30" s="219">
        <v>6</v>
      </c>
      <c r="AB30" s="219">
        <v>6</v>
      </c>
      <c r="AC30" s="219">
        <v>10</v>
      </c>
      <c r="AD30" s="219">
        <v>1</v>
      </c>
      <c r="AE30" s="80"/>
      <c r="AF30" s="361">
        <f>IF(SUM(AA30:AD30)=0,"5",AVERAGE(AA30:AD30))</f>
        <v>5.75</v>
      </c>
      <c r="AG30" s="135"/>
      <c r="AH30" s="219">
        <v>10</v>
      </c>
      <c r="AI30" s="219">
        <v>10</v>
      </c>
      <c r="AJ30" s="219">
        <v>1</v>
      </c>
      <c r="AK30" s="80">
        <f>AVERAGE(AH30:AJ30)</f>
        <v>7</v>
      </c>
      <c r="AL30" s="135"/>
      <c r="AM30" s="83" t="s">
        <v>106</v>
      </c>
      <c r="AN30" s="135"/>
      <c r="AO30" s="234">
        <v>6</v>
      </c>
      <c r="AP30" s="234" t="s">
        <v>46</v>
      </c>
      <c r="AQ30" s="234">
        <v>8</v>
      </c>
      <c r="AR30" s="82">
        <f>AVERAGE(AO30:AQ30)</f>
        <v>7</v>
      </c>
      <c r="AS30" s="135"/>
      <c r="AT30" s="80">
        <v>8</v>
      </c>
      <c r="AU30" s="135"/>
      <c r="AV30" s="251" t="s">
        <v>300</v>
      </c>
      <c r="AW30" s="219">
        <v>7</v>
      </c>
      <c r="AX30" s="80">
        <v>5</v>
      </c>
      <c r="AY30" s="135"/>
    </row>
    <row r="31" spans="1:51" s="64" customFormat="1" ht="43.5" customHeight="1">
      <c r="A31" s="297"/>
      <c r="B31" s="108"/>
      <c r="C31" s="108"/>
      <c r="D31" s="108" t="s">
        <v>10</v>
      </c>
      <c r="E31" s="108"/>
      <c r="F31" s="108" t="s">
        <v>85</v>
      </c>
      <c r="G31" s="267" t="s">
        <v>108</v>
      </c>
      <c r="H31" s="267" t="s">
        <v>446</v>
      </c>
      <c r="I31" s="280" t="s">
        <v>487</v>
      </c>
      <c r="J31" s="110" t="s">
        <v>269</v>
      </c>
      <c r="K31" s="135"/>
      <c r="L31" s="108"/>
      <c r="M31" s="108"/>
      <c r="N31" s="153" t="s">
        <v>320</v>
      </c>
      <c r="O31" s="153" t="s">
        <v>359</v>
      </c>
      <c r="P31" s="170" t="s">
        <v>400</v>
      </c>
      <c r="Q31" s="111">
        <f t="shared" si="14"/>
        <v>6.575</v>
      </c>
      <c r="R31" s="135"/>
      <c r="S31" s="185" t="s">
        <v>50</v>
      </c>
      <c r="T31" s="203" t="s">
        <v>50</v>
      </c>
      <c r="U31" s="110" t="s">
        <v>46</v>
      </c>
      <c r="V31" s="135"/>
      <c r="W31" s="185" t="s">
        <v>59</v>
      </c>
      <c r="X31" s="185" t="s">
        <v>59</v>
      </c>
      <c r="Y31" s="108" t="s">
        <v>46</v>
      </c>
      <c r="Z31" s="135"/>
      <c r="AA31" s="220">
        <v>6</v>
      </c>
      <c r="AB31" s="220">
        <v>6</v>
      </c>
      <c r="AC31" s="220">
        <v>10</v>
      </c>
      <c r="AD31" s="220">
        <v>1</v>
      </c>
      <c r="AE31" s="112"/>
      <c r="AF31" s="113">
        <f t="shared" si="15"/>
        <v>5.75</v>
      </c>
      <c r="AG31" s="135"/>
      <c r="AH31" s="220">
        <v>10</v>
      </c>
      <c r="AI31" s="220">
        <v>10</v>
      </c>
      <c r="AJ31" s="220">
        <v>1</v>
      </c>
      <c r="AK31" s="113">
        <f t="shared" si="2"/>
        <v>7</v>
      </c>
      <c r="AL31" s="135"/>
      <c r="AM31" s="114" t="s">
        <v>107</v>
      </c>
      <c r="AN31" s="135"/>
      <c r="AO31" s="235">
        <v>8</v>
      </c>
      <c r="AP31" s="235" t="s">
        <v>46</v>
      </c>
      <c r="AQ31" s="235">
        <v>8</v>
      </c>
      <c r="AR31" s="115">
        <f t="shared" si="3"/>
        <v>8</v>
      </c>
      <c r="AS31" s="135"/>
      <c r="AT31" s="112">
        <v>10</v>
      </c>
      <c r="AU31" s="135"/>
      <c r="AV31" s="250" t="s">
        <v>300</v>
      </c>
      <c r="AW31" s="220">
        <v>7</v>
      </c>
      <c r="AX31" s="112">
        <v>5</v>
      </c>
      <c r="AY31" s="135"/>
    </row>
    <row r="32" spans="1:51" s="318" customFormat="1" ht="30" customHeight="1">
      <c r="A32" s="301"/>
      <c r="B32" s="302"/>
      <c r="C32" s="302"/>
      <c r="D32" s="302" t="s">
        <v>10</v>
      </c>
      <c r="E32" s="302"/>
      <c r="F32" s="302" t="s">
        <v>85</v>
      </c>
      <c r="G32" s="303" t="s">
        <v>109</v>
      </c>
      <c r="H32" s="303" t="s">
        <v>447</v>
      </c>
      <c r="I32" s="304" t="s">
        <v>270</v>
      </c>
      <c r="J32" s="305" t="s">
        <v>338</v>
      </c>
      <c r="K32" s="306"/>
      <c r="L32" s="302"/>
      <c r="M32" s="302"/>
      <c r="N32" s="307" t="s">
        <v>320</v>
      </c>
      <c r="O32" s="307"/>
      <c r="P32" s="308" t="s">
        <v>481</v>
      </c>
      <c r="Q32" s="309">
        <f t="shared" si="14"/>
        <v>5.283333333333333</v>
      </c>
      <c r="R32" s="306"/>
      <c r="S32" s="310" t="s">
        <v>50</v>
      </c>
      <c r="T32" s="311" t="s">
        <v>50</v>
      </c>
      <c r="U32" s="305" t="s">
        <v>46</v>
      </c>
      <c r="V32" s="306"/>
      <c r="W32" s="310" t="s">
        <v>59</v>
      </c>
      <c r="X32" s="310" t="s">
        <v>59</v>
      </c>
      <c r="Y32" s="302" t="s">
        <v>46</v>
      </c>
      <c r="Z32" s="306"/>
      <c r="AA32" s="312">
        <v>6</v>
      </c>
      <c r="AB32" s="312">
        <v>6</v>
      </c>
      <c r="AC32" s="312">
        <v>5</v>
      </c>
      <c r="AD32" s="312">
        <v>1</v>
      </c>
      <c r="AE32" s="313"/>
      <c r="AF32" s="362">
        <f t="shared" si="15"/>
        <v>4.5</v>
      </c>
      <c r="AG32" s="306"/>
      <c r="AH32" s="312">
        <v>9</v>
      </c>
      <c r="AI32" s="312">
        <v>9</v>
      </c>
      <c r="AJ32" s="312">
        <v>1</v>
      </c>
      <c r="AK32" s="313">
        <f t="shared" si="2"/>
        <v>6.333333333333333</v>
      </c>
      <c r="AL32" s="306"/>
      <c r="AM32" s="314" t="s">
        <v>114</v>
      </c>
      <c r="AN32" s="306"/>
      <c r="AO32" s="315">
        <v>6</v>
      </c>
      <c r="AP32" s="315" t="s">
        <v>46</v>
      </c>
      <c r="AQ32" s="315">
        <v>8</v>
      </c>
      <c r="AR32" s="316">
        <f t="shared" si="3"/>
        <v>7</v>
      </c>
      <c r="AS32" s="306"/>
      <c r="AT32" s="313">
        <v>5</v>
      </c>
      <c r="AU32" s="306"/>
      <c r="AV32" s="317" t="s">
        <v>300</v>
      </c>
      <c r="AW32" s="312">
        <v>7</v>
      </c>
      <c r="AX32" s="313">
        <v>5</v>
      </c>
      <c r="AY32" s="306"/>
    </row>
    <row r="33" spans="1:51" s="57" customFormat="1" ht="30" customHeight="1">
      <c r="A33" s="297"/>
      <c r="B33" s="73" t="str">
        <f>CONCATENATE(E33,"  ",F33)</f>
        <v>II.3  Státní výdaje na podporu dalšího vzdělávání</v>
      </c>
      <c r="C33" s="73"/>
      <c r="D33" s="73" t="s">
        <v>10</v>
      </c>
      <c r="E33" s="73" t="s">
        <v>33</v>
      </c>
      <c r="F33" s="73" t="s">
        <v>480</v>
      </c>
      <c r="G33" s="266"/>
      <c r="H33" s="290"/>
      <c r="I33" s="39"/>
      <c r="J33" s="16"/>
      <c r="K33" s="134"/>
      <c r="L33" s="73"/>
      <c r="M33" s="73"/>
      <c r="N33" s="151"/>
      <c r="O33" s="151"/>
      <c r="P33" s="168"/>
      <c r="Q33" s="74"/>
      <c r="R33" s="134"/>
      <c r="S33" s="183"/>
      <c r="T33" s="201"/>
      <c r="U33" s="16"/>
      <c r="V33" s="134"/>
      <c r="W33" s="183"/>
      <c r="X33" s="183"/>
      <c r="Y33" s="73"/>
      <c r="Z33" s="134"/>
      <c r="AA33" s="218"/>
      <c r="AB33" s="218"/>
      <c r="AC33" s="218"/>
      <c r="AD33" s="218"/>
      <c r="AE33" s="75"/>
      <c r="AF33" s="360"/>
      <c r="AG33" s="134"/>
      <c r="AH33" s="218"/>
      <c r="AI33" s="218"/>
      <c r="AJ33" s="218"/>
      <c r="AK33" s="75"/>
      <c r="AL33" s="134"/>
      <c r="AM33" s="76"/>
      <c r="AN33" s="134"/>
      <c r="AO33" s="233"/>
      <c r="AP33" s="233"/>
      <c r="AQ33" s="233"/>
      <c r="AR33" s="77"/>
      <c r="AS33" s="134"/>
      <c r="AT33" s="75"/>
      <c r="AU33" s="134"/>
      <c r="AV33" s="248"/>
      <c r="AW33" s="218"/>
      <c r="AX33" s="75"/>
      <c r="AY33" s="134"/>
    </row>
    <row r="34" spans="1:51" s="64" customFormat="1" ht="52.5" customHeight="1">
      <c r="A34" s="297"/>
      <c r="B34" s="78"/>
      <c r="C34" s="78"/>
      <c r="D34" s="78" t="s">
        <v>10</v>
      </c>
      <c r="E34" s="78"/>
      <c r="F34" s="78" t="s">
        <v>68</v>
      </c>
      <c r="G34" s="187" t="s">
        <v>110</v>
      </c>
      <c r="H34" s="187" t="s">
        <v>110</v>
      </c>
      <c r="I34" s="40" t="s">
        <v>339</v>
      </c>
      <c r="J34" s="17" t="s">
        <v>340</v>
      </c>
      <c r="K34" s="135"/>
      <c r="L34" s="78"/>
      <c r="M34" s="78"/>
      <c r="N34" s="152" t="s">
        <v>320</v>
      </c>
      <c r="O34" s="152" t="s">
        <v>359</v>
      </c>
      <c r="P34" s="169" t="s">
        <v>399</v>
      </c>
      <c r="Q34" s="79">
        <f aca="true" t="shared" si="16" ref="Q34:Q37">0.5*AF34+0.1*AK34+0.1*AR34+0.1*AW34+0.1*AX34+0.1*AT34</f>
        <v>6.908333333333333</v>
      </c>
      <c r="R34" s="135"/>
      <c r="S34" s="187" t="s">
        <v>404</v>
      </c>
      <c r="T34" s="202" t="s">
        <v>62</v>
      </c>
      <c r="U34" s="17" t="s">
        <v>62</v>
      </c>
      <c r="V34" s="135"/>
      <c r="W34" s="184" t="s">
        <v>46</v>
      </c>
      <c r="X34" s="184" t="s">
        <v>49</v>
      </c>
      <c r="Y34" s="78" t="s">
        <v>49</v>
      </c>
      <c r="Z34" s="135"/>
      <c r="AA34" s="219">
        <v>6</v>
      </c>
      <c r="AB34" s="219">
        <v>6</v>
      </c>
      <c r="AC34" s="219">
        <v>1</v>
      </c>
      <c r="AD34" s="219">
        <v>10</v>
      </c>
      <c r="AE34" s="80"/>
      <c r="AF34" s="361">
        <f aca="true" t="shared" si="17" ref="AF34:AF38">IF(SUM(AA34:AD34)=0,"5",AVERAGE(AA34:AD34))</f>
        <v>5.75</v>
      </c>
      <c r="AG34" s="135"/>
      <c r="AH34" s="219">
        <v>1</v>
      </c>
      <c r="AI34" s="219">
        <v>9</v>
      </c>
      <c r="AJ34" s="219">
        <v>9</v>
      </c>
      <c r="AK34" s="80">
        <f t="shared" si="2"/>
        <v>6.333333333333333</v>
      </c>
      <c r="AL34" s="135"/>
      <c r="AM34" s="83" t="s">
        <v>112</v>
      </c>
      <c r="AN34" s="135"/>
      <c r="AO34" s="234" t="s">
        <v>46</v>
      </c>
      <c r="AP34" s="234">
        <v>8</v>
      </c>
      <c r="AQ34" s="234">
        <v>6</v>
      </c>
      <c r="AR34" s="82">
        <f t="shared" si="3"/>
        <v>7</v>
      </c>
      <c r="AS34" s="135"/>
      <c r="AT34" s="80">
        <v>8</v>
      </c>
      <c r="AU34" s="135"/>
      <c r="AV34" s="249" t="s">
        <v>295</v>
      </c>
      <c r="AW34" s="219">
        <v>10</v>
      </c>
      <c r="AX34" s="80">
        <v>9</v>
      </c>
      <c r="AY34" s="135"/>
    </row>
    <row r="35" spans="1:51" s="64" customFormat="1" ht="30" customHeight="1">
      <c r="A35" s="297"/>
      <c r="B35" s="108"/>
      <c r="C35" s="108"/>
      <c r="D35" s="108" t="s">
        <v>10</v>
      </c>
      <c r="E35" s="108"/>
      <c r="F35" s="108" t="s">
        <v>68</v>
      </c>
      <c r="G35" s="267" t="s">
        <v>114</v>
      </c>
      <c r="H35" s="267" t="s">
        <v>111</v>
      </c>
      <c r="I35" s="109" t="s">
        <v>272</v>
      </c>
      <c r="J35" s="110" t="s">
        <v>364</v>
      </c>
      <c r="K35" s="135"/>
      <c r="L35" s="108"/>
      <c r="M35" s="108"/>
      <c r="N35" s="153" t="s">
        <v>320</v>
      </c>
      <c r="O35" s="153" t="s">
        <v>359</v>
      </c>
      <c r="P35" s="170" t="s">
        <v>399</v>
      </c>
      <c r="Q35" s="111">
        <f>0.5*AF35+0.1*AK35+0.1*AR35+0.1*AW35+0.1*AX35+0.1*AT35</f>
        <v>7.033333333333333</v>
      </c>
      <c r="R35" s="135"/>
      <c r="S35" s="185" t="s">
        <v>50</v>
      </c>
      <c r="T35" s="203" t="s">
        <v>50</v>
      </c>
      <c r="U35" s="110" t="s">
        <v>46</v>
      </c>
      <c r="V35" s="135"/>
      <c r="W35" s="185" t="s">
        <v>59</v>
      </c>
      <c r="X35" s="185" t="s">
        <v>59</v>
      </c>
      <c r="Y35" s="108" t="s">
        <v>46</v>
      </c>
      <c r="Z35" s="135"/>
      <c r="AA35" s="220" t="s">
        <v>46</v>
      </c>
      <c r="AB35" s="220" t="s">
        <v>46</v>
      </c>
      <c r="AC35" s="220">
        <v>6</v>
      </c>
      <c r="AD35" s="220">
        <v>10</v>
      </c>
      <c r="AE35" s="112"/>
      <c r="AF35" s="113">
        <f>IF(SUM(AA35:AD35)=0,"5",AVERAGE(AA35:AD35))</f>
        <v>8</v>
      </c>
      <c r="AG35" s="135"/>
      <c r="AH35" s="220">
        <v>9</v>
      </c>
      <c r="AI35" s="220">
        <v>9</v>
      </c>
      <c r="AJ35" s="220">
        <v>1</v>
      </c>
      <c r="AK35" s="113">
        <f>AVERAGE(AH35:AJ35)</f>
        <v>6.333333333333333</v>
      </c>
      <c r="AL35" s="135"/>
      <c r="AM35" s="114" t="s">
        <v>109</v>
      </c>
      <c r="AN35" s="135"/>
      <c r="AO35" s="235">
        <v>6</v>
      </c>
      <c r="AP35" s="235" t="s">
        <v>46</v>
      </c>
      <c r="AQ35" s="235">
        <v>8</v>
      </c>
      <c r="AR35" s="115">
        <f>AVERAGE(AO35:AQ35)</f>
        <v>7</v>
      </c>
      <c r="AS35" s="135"/>
      <c r="AT35" s="112">
        <v>5</v>
      </c>
      <c r="AU35" s="135"/>
      <c r="AV35" s="250" t="s">
        <v>300</v>
      </c>
      <c r="AW35" s="220">
        <v>7</v>
      </c>
      <c r="AX35" s="112">
        <v>5</v>
      </c>
      <c r="AY35" s="135"/>
    </row>
    <row r="36" spans="1:51" s="64" customFormat="1" ht="30" customHeight="1">
      <c r="A36" s="297"/>
      <c r="B36" s="78"/>
      <c r="C36" s="78"/>
      <c r="D36" s="78" t="s">
        <v>10</v>
      </c>
      <c r="E36" s="78"/>
      <c r="F36" s="78" t="s">
        <v>68</v>
      </c>
      <c r="G36" s="187" t="s">
        <v>111</v>
      </c>
      <c r="H36" s="187" t="s">
        <v>448</v>
      </c>
      <c r="I36" s="40" t="s">
        <v>63</v>
      </c>
      <c r="J36" s="17" t="s">
        <v>361</v>
      </c>
      <c r="K36" s="135"/>
      <c r="L36" s="78"/>
      <c r="M36" s="78"/>
      <c r="N36" s="152" t="s">
        <v>320</v>
      </c>
      <c r="O36" s="152" t="s">
        <v>359</v>
      </c>
      <c r="P36" s="169" t="s">
        <v>400</v>
      </c>
      <c r="Q36" s="79">
        <f t="shared" si="16"/>
        <v>6.175000000000001</v>
      </c>
      <c r="R36" s="135"/>
      <c r="S36" s="184" t="s">
        <v>46</v>
      </c>
      <c r="T36" s="202" t="s">
        <v>62</v>
      </c>
      <c r="U36" s="17" t="s">
        <v>62</v>
      </c>
      <c r="V36" s="135"/>
      <c r="W36" s="184" t="s">
        <v>46</v>
      </c>
      <c r="X36" s="184" t="s">
        <v>49</v>
      </c>
      <c r="Y36" s="78" t="s">
        <v>49</v>
      </c>
      <c r="Z36" s="135"/>
      <c r="AA36" s="219">
        <v>6</v>
      </c>
      <c r="AB36" s="219">
        <v>6</v>
      </c>
      <c r="AC36" s="219">
        <v>10</v>
      </c>
      <c r="AD36" s="219">
        <v>1</v>
      </c>
      <c r="AE36" s="80"/>
      <c r="AF36" s="361">
        <f t="shared" si="17"/>
        <v>5.75</v>
      </c>
      <c r="AG36" s="135"/>
      <c r="AH36" s="219">
        <v>1</v>
      </c>
      <c r="AI36" s="219">
        <v>7</v>
      </c>
      <c r="AJ36" s="219">
        <v>7</v>
      </c>
      <c r="AK36" s="80">
        <f t="shared" si="2"/>
        <v>5</v>
      </c>
      <c r="AL36" s="135"/>
      <c r="AM36" s="83"/>
      <c r="AN36" s="135"/>
      <c r="AO36" s="234" t="s">
        <v>46</v>
      </c>
      <c r="AP36" s="234" t="s">
        <v>46</v>
      </c>
      <c r="AQ36" s="234">
        <v>6</v>
      </c>
      <c r="AR36" s="82">
        <f t="shared" si="3"/>
        <v>6</v>
      </c>
      <c r="AS36" s="135"/>
      <c r="AT36" s="80">
        <v>6</v>
      </c>
      <c r="AU36" s="135"/>
      <c r="AV36" s="249" t="s">
        <v>303</v>
      </c>
      <c r="AW36" s="219">
        <v>7</v>
      </c>
      <c r="AX36" s="80">
        <v>9</v>
      </c>
      <c r="AY36" s="135"/>
    </row>
    <row r="37" spans="1:51" s="64" customFormat="1" ht="30" customHeight="1">
      <c r="A37" s="297"/>
      <c r="B37" s="108"/>
      <c r="C37" s="108"/>
      <c r="D37" s="108" t="s">
        <v>10</v>
      </c>
      <c r="E37" s="108"/>
      <c r="F37" s="108" t="s">
        <v>68</v>
      </c>
      <c r="G37" s="267" t="s">
        <v>112</v>
      </c>
      <c r="H37" s="267" t="s">
        <v>449</v>
      </c>
      <c r="I37" s="109" t="s">
        <v>64</v>
      </c>
      <c r="J37" s="110" t="s">
        <v>362</v>
      </c>
      <c r="K37" s="135"/>
      <c r="L37" s="108"/>
      <c r="M37" s="108"/>
      <c r="N37" s="153" t="s">
        <v>320</v>
      </c>
      <c r="O37" s="153" t="s">
        <v>359</v>
      </c>
      <c r="P37" s="170" t="s">
        <v>400</v>
      </c>
      <c r="Q37" s="111">
        <f t="shared" si="16"/>
        <v>5.550000000000001</v>
      </c>
      <c r="R37" s="135"/>
      <c r="S37" s="185" t="s">
        <v>46</v>
      </c>
      <c r="T37" s="203" t="s">
        <v>62</v>
      </c>
      <c r="U37" s="110" t="s">
        <v>62</v>
      </c>
      <c r="V37" s="135"/>
      <c r="W37" s="185" t="s">
        <v>46</v>
      </c>
      <c r="X37" s="185" t="s">
        <v>49</v>
      </c>
      <c r="Y37" s="108" t="s">
        <v>49</v>
      </c>
      <c r="Z37" s="135"/>
      <c r="AA37" s="220">
        <v>6</v>
      </c>
      <c r="AB37" s="220">
        <v>6</v>
      </c>
      <c r="AC37" s="220">
        <v>1</v>
      </c>
      <c r="AD37" s="220">
        <v>1</v>
      </c>
      <c r="AE37" s="112"/>
      <c r="AF37" s="113">
        <f t="shared" si="17"/>
        <v>3.5</v>
      </c>
      <c r="AG37" s="135"/>
      <c r="AH37" s="220">
        <v>1</v>
      </c>
      <c r="AI37" s="220">
        <v>9</v>
      </c>
      <c r="AJ37" s="220">
        <v>2</v>
      </c>
      <c r="AK37" s="113">
        <f t="shared" si="2"/>
        <v>4</v>
      </c>
      <c r="AL37" s="135"/>
      <c r="AM37" s="114" t="s">
        <v>110</v>
      </c>
      <c r="AN37" s="135"/>
      <c r="AO37" s="235" t="s">
        <v>46</v>
      </c>
      <c r="AP37" s="235">
        <v>10</v>
      </c>
      <c r="AQ37" s="235">
        <v>10</v>
      </c>
      <c r="AR37" s="115">
        <f t="shared" si="3"/>
        <v>10</v>
      </c>
      <c r="AS37" s="135"/>
      <c r="AT37" s="112">
        <v>5</v>
      </c>
      <c r="AU37" s="135"/>
      <c r="AV37" s="250" t="s">
        <v>295</v>
      </c>
      <c r="AW37" s="220">
        <v>10</v>
      </c>
      <c r="AX37" s="112">
        <v>9</v>
      </c>
      <c r="AY37" s="135"/>
    </row>
    <row r="38" spans="1:51" s="64" customFormat="1" ht="30" customHeight="1">
      <c r="A38" s="297"/>
      <c r="B38" s="78"/>
      <c r="C38" s="78"/>
      <c r="D38" s="78" t="s">
        <v>10</v>
      </c>
      <c r="E38" s="78"/>
      <c r="F38" s="78" t="s">
        <v>68</v>
      </c>
      <c r="G38" s="187" t="s">
        <v>113</v>
      </c>
      <c r="H38" s="187" t="s">
        <v>450</v>
      </c>
      <c r="I38" s="40" t="s">
        <v>271</v>
      </c>
      <c r="J38" s="17" t="s">
        <v>363</v>
      </c>
      <c r="K38" s="135"/>
      <c r="L38" s="78"/>
      <c r="M38" s="78"/>
      <c r="N38" s="152" t="s">
        <v>320</v>
      </c>
      <c r="O38" s="152" t="s">
        <v>359</v>
      </c>
      <c r="P38" s="169" t="s">
        <v>400</v>
      </c>
      <c r="Q38" s="79">
        <f>0.5*AF38+0.1*AK38+0.1*AR38+0.1*AW38+0.1*AX38+0.1*AT38</f>
        <v>2.066666666666667</v>
      </c>
      <c r="R38" s="135"/>
      <c r="S38" s="184" t="s">
        <v>46</v>
      </c>
      <c r="T38" s="202" t="s">
        <v>405</v>
      </c>
      <c r="U38" s="17" t="s">
        <v>405</v>
      </c>
      <c r="V38" s="135"/>
      <c r="W38" s="184" t="s">
        <v>46</v>
      </c>
      <c r="X38" s="184" t="s">
        <v>49</v>
      </c>
      <c r="Y38" s="78" t="s">
        <v>46</v>
      </c>
      <c r="Z38" s="135"/>
      <c r="AA38" s="219" t="s">
        <v>46</v>
      </c>
      <c r="AB38" s="219" t="s">
        <v>46</v>
      </c>
      <c r="AC38" s="219">
        <v>1</v>
      </c>
      <c r="AD38" s="219">
        <v>1</v>
      </c>
      <c r="AE38" s="80"/>
      <c r="AF38" s="361">
        <f t="shared" si="17"/>
        <v>1</v>
      </c>
      <c r="AG38" s="135"/>
      <c r="AH38" s="219">
        <v>1</v>
      </c>
      <c r="AI38" s="219">
        <v>2</v>
      </c>
      <c r="AJ38" s="219">
        <v>2</v>
      </c>
      <c r="AK38" s="80">
        <f t="shared" si="2"/>
        <v>1.6666666666666667</v>
      </c>
      <c r="AL38" s="135"/>
      <c r="AM38" s="83"/>
      <c r="AN38" s="135"/>
      <c r="AO38" s="234" t="s">
        <v>46</v>
      </c>
      <c r="AP38" s="234" t="s">
        <v>46</v>
      </c>
      <c r="AQ38" s="234" t="s">
        <v>46</v>
      </c>
      <c r="AR38" s="82">
        <v>5</v>
      </c>
      <c r="AS38" s="135"/>
      <c r="AT38" s="80">
        <v>4</v>
      </c>
      <c r="AU38" s="135"/>
      <c r="AV38" s="249" t="s">
        <v>305</v>
      </c>
      <c r="AW38" s="219">
        <v>3</v>
      </c>
      <c r="AX38" s="80">
        <v>2</v>
      </c>
      <c r="AY38" s="135"/>
    </row>
    <row r="39" spans="1:51" s="57" customFormat="1" ht="30" customHeight="1">
      <c r="A39" s="297"/>
      <c r="B39" s="73" t="str">
        <f>CONCATENATE(E39,"  ",F39)</f>
        <v>II.4  Pedagogičtí pracovníci a lektoři dalšího vzdělávání</v>
      </c>
      <c r="C39" s="73"/>
      <c r="D39" s="73" t="s">
        <v>10</v>
      </c>
      <c r="E39" s="73" t="s">
        <v>34</v>
      </c>
      <c r="F39" s="73" t="s">
        <v>7</v>
      </c>
      <c r="G39" s="266"/>
      <c r="H39" s="290"/>
      <c r="I39" s="39"/>
      <c r="J39" s="16"/>
      <c r="K39" s="134"/>
      <c r="L39" s="73"/>
      <c r="M39" s="73"/>
      <c r="N39" s="151"/>
      <c r="O39" s="151"/>
      <c r="P39" s="168"/>
      <c r="Q39" s="74"/>
      <c r="R39" s="134"/>
      <c r="S39" s="183"/>
      <c r="T39" s="201"/>
      <c r="U39" s="16"/>
      <c r="V39" s="134"/>
      <c r="W39" s="183"/>
      <c r="X39" s="183"/>
      <c r="Y39" s="73"/>
      <c r="Z39" s="134"/>
      <c r="AA39" s="218"/>
      <c r="AB39" s="218"/>
      <c r="AC39" s="218"/>
      <c r="AD39" s="218"/>
      <c r="AE39" s="75"/>
      <c r="AF39" s="360"/>
      <c r="AG39" s="134"/>
      <c r="AH39" s="218"/>
      <c r="AI39" s="218"/>
      <c r="AJ39" s="218"/>
      <c r="AK39" s="75"/>
      <c r="AL39" s="134"/>
      <c r="AM39" s="76"/>
      <c r="AN39" s="134"/>
      <c r="AO39" s="233"/>
      <c r="AP39" s="233"/>
      <c r="AQ39" s="233"/>
      <c r="AR39" s="77"/>
      <c r="AS39" s="134"/>
      <c r="AT39" s="75"/>
      <c r="AU39" s="134"/>
      <c r="AV39" s="248"/>
      <c r="AW39" s="218"/>
      <c r="AX39" s="75"/>
      <c r="AY39" s="134"/>
    </row>
    <row r="40" spans="1:51" s="64" customFormat="1" ht="30" customHeight="1">
      <c r="A40" s="297"/>
      <c r="B40" s="78"/>
      <c r="C40" s="78"/>
      <c r="D40" s="78" t="s">
        <v>10</v>
      </c>
      <c r="E40" s="78"/>
      <c r="F40" s="78" t="s">
        <v>7</v>
      </c>
      <c r="G40" s="187" t="s">
        <v>117</v>
      </c>
      <c r="H40" s="187" t="s">
        <v>115</v>
      </c>
      <c r="I40" s="41" t="s">
        <v>488</v>
      </c>
      <c r="J40" s="18" t="s">
        <v>367</v>
      </c>
      <c r="K40" s="135"/>
      <c r="L40" s="78"/>
      <c r="M40" s="78"/>
      <c r="N40" s="152" t="s">
        <v>320</v>
      </c>
      <c r="O40" s="152" t="s">
        <v>359</v>
      </c>
      <c r="P40" s="169" t="s">
        <v>399</v>
      </c>
      <c r="Q40" s="79">
        <f aca="true" t="shared" si="18" ref="Q40:Q44">0.5*AF40+0.1*AK40+0.1*AR40+0.1*AW40+0.1*AX40+0.1*AT40</f>
        <v>7.166666666666667</v>
      </c>
      <c r="R40" s="135"/>
      <c r="S40" s="186" t="s">
        <v>46</v>
      </c>
      <c r="T40" s="204" t="s">
        <v>65</v>
      </c>
      <c r="U40" s="18" t="s">
        <v>46</v>
      </c>
      <c r="V40" s="135"/>
      <c r="W40" s="184" t="s">
        <v>46</v>
      </c>
      <c r="X40" s="184" t="s">
        <v>49</v>
      </c>
      <c r="Y40" s="78" t="s">
        <v>46</v>
      </c>
      <c r="Z40" s="135"/>
      <c r="AA40" s="219" t="s">
        <v>46</v>
      </c>
      <c r="AB40" s="219" t="s">
        <v>46</v>
      </c>
      <c r="AC40" s="219" t="s">
        <v>46</v>
      </c>
      <c r="AD40" s="219">
        <v>10</v>
      </c>
      <c r="AE40" s="80"/>
      <c r="AF40" s="361">
        <f aca="true" t="shared" si="19" ref="AF40:AF44">IF(SUM(AA40:AD40)=0,"5",AVERAGE(AA40:AD40))</f>
        <v>10</v>
      </c>
      <c r="AG40" s="135"/>
      <c r="AH40" s="219">
        <v>1</v>
      </c>
      <c r="AI40" s="219">
        <v>5</v>
      </c>
      <c r="AJ40" s="219">
        <v>5</v>
      </c>
      <c r="AK40" s="80">
        <f t="shared" si="2"/>
        <v>3.6666666666666665</v>
      </c>
      <c r="AL40" s="135"/>
      <c r="AM40" s="83" t="s">
        <v>255</v>
      </c>
      <c r="AN40" s="135"/>
      <c r="AO40" s="234" t="s">
        <v>46</v>
      </c>
      <c r="AP40" s="234" t="s">
        <v>80</v>
      </c>
      <c r="AQ40" s="234">
        <v>4</v>
      </c>
      <c r="AR40" s="82">
        <f t="shared" si="3"/>
        <v>4</v>
      </c>
      <c r="AS40" s="135"/>
      <c r="AT40" s="80">
        <v>8</v>
      </c>
      <c r="AU40" s="135"/>
      <c r="AV40" s="251" t="s">
        <v>302</v>
      </c>
      <c r="AW40" s="219">
        <v>3</v>
      </c>
      <c r="AX40" s="80">
        <v>3</v>
      </c>
      <c r="AY40" s="135"/>
    </row>
    <row r="41" spans="1:51" s="64" customFormat="1" ht="30" customHeight="1">
      <c r="A41" s="297"/>
      <c r="B41" s="108"/>
      <c r="C41" s="108"/>
      <c r="D41" s="108" t="s">
        <v>10</v>
      </c>
      <c r="E41" s="108"/>
      <c r="F41" s="108" t="s">
        <v>7</v>
      </c>
      <c r="G41" s="267" t="s">
        <v>115</v>
      </c>
      <c r="H41" s="267" t="s">
        <v>451</v>
      </c>
      <c r="I41" s="280" t="s">
        <v>341</v>
      </c>
      <c r="J41" s="110" t="s">
        <v>342</v>
      </c>
      <c r="K41" s="135"/>
      <c r="L41" s="108"/>
      <c r="M41" s="108"/>
      <c r="N41" s="153" t="s">
        <v>320</v>
      </c>
      <c r="O41" s="153" t="s">
        <v>359</v>
      </c>
      <c r="P41" s="170" t="s">
        <v>400</v>
      </c>
      <c r="Q41" s="111">
        <f>0.5*AF41+0.1*AK41+0.1*AR41+0.1*AW41+0.1*AX41+0.1*AT41</f>
        <v>3.5166666666666666</v>
      </c>
      <c r="R41" s="135"/>
      <c r="S41" s="185" t="s">
        <v>46</v>
      </c>
      <c r="T41" s="203" t="s">
        <v>401</v>
      </c>
      <c r="U41" s="110" t="s">
        <v>46</v>
      </c>
      <c r="V41" s="135"/>
      <c r="W41" s="185" t="s">
        <v>46</v>
      </c>
      <c r="X41" s="185" t="s">
        <v>49</v>
      </c>
      <c r="Y41" s="108" t="s">
        <v>46</v>
      </c>
      <c r="Z41" s="135"/>
      <c r="AA41" s="220" t="s">
        <v>46</v>
      </c>
      <c r="AB41" s="220" t="s">
        <v>46</v>
      </c>
      <c r="AC41" s="220" t="s">
        <v>46</v>
      </c>
      <c r="AD41" s="220">
        <v>1</v>
      </c>
      <c r="AE41" s="112"/>
      <c r="AF41" s="113">
        <f>IF(SUM(AA41:AD41)=0,"5",AVERAGE(AA41:AD41))</f>
        <v>1</v>
      </c>
      <c r="AG41" s="135"/>
      <c r="AH41" s="220">
        <v>1</v>
      </c>
      <c r="AI41" s="220">
        <v>8</v>
      </c>
      <c r="AJ41" s="220">
        <v>8</v>
      </c>
      <c r="AK41" s="113">
        <f>AVERAGE(AH41:AJ41)</f>
        <v>5.666666666666667</v>
      </c>
      <c r="AL41" s="135"/>
      <c r="AM41" s="114" t="s">
        <v>254</v>
      </c>
      <c r="AN41" s="135"/>
      <c r="AO41" s="235" t="s">
        <v>46</v>
      </c>
      <c r="AP41" s="235">
        <v>1</v>
      </c>
      <c r="AQ41" s="235">
        <v>2</v>
      </c>
      <c r="AR41" s="115">
        <f>AVERAGE(AO41:AQ41)</f>
        <v>1.5</v>
      </c>
      <c r="AS41" s="135"/>
      <c r="AT41" s="112">
        <v>3</v>
      </c>
      <c r="AU41" s="135"/>
      <c r="AV41" s="250" t="s">
        <v>295</v>
      </c>
      <c r="AW41" s="220">
        <v>10</v>
      </c>
      <c r="AX41" s="112">
        <v>10</v>
      </c>
      <c r="AY41" s="135"/>
    </row>
    <row r="42" spans="1:51" s="64" customFormat="1" ht="30" customHeight="1">
      <c r="A42" s="297"/>
      <c r="B42" s="78"/>
      <c r="C42" s="78"/>
      <c r="D42" s="78" t="s">
        <v>10</v>
      </c>
      <c r="E42" s="78"/>
      <c r="F42" s="78" t="s">
        <v>7</v>
      </c>
      <c r="G42" s="187" t="s">
        <v>116</v>
      </c>
      <c r="H42" s="187" t="s">
        <v>452</v>
      </c>
      <c r="I42" s="41" t="s">
        <v>489</v>
      </c>
      <c r="J42" s="18" t="s">
        <v>343</v>
      </c>
      <c r="K42" s="135"/>
      <c r="L42" s="78"/>
      <c r="M42" s="78"/>
      <c r="N42" s="152" t="s">
        <v>320</v>
      </c>
      <c r="O42" s="152" t="s">
        <v>359</v>
      </c>
      <c r="P42" s="169" t="s">
        <v>400</v>
      </c>
      <c r="Q42" s="79">
        <f>0.5*AF42+0.1*AK42+0.1*AR42+0.1*AW42+0.1*AX42+0.1*AT42</f>
        <v>2.833333333333333</v>
      </c>
      <c r="R42" s="135"/>
      <c r="S42" s="186" t="s">
        <v>46</v>
      </c>
      <c r="T42" s="204" t="s">
        <v>78</v>
      </c>
      <c r="U42" s="18" t="s">
        <v>46</v>
      </c>
      <c r="V42" s="135"/>
      <c r="W42" s="184" t="s">
        <v>46</v>
      </c>
      <c r="X42" s="184" t="s">
        <v>49</v>
      </c>
      <c r="Y42" s="78" t="s">
        <v>46</v>
      </c>
      <c r="Z42" s="135"/>
      <c r="AA42" s="219" t="s">
        <v>46</v>
      </c>
      <c r="AB42" s="219" t="s">
        <v>46</v>
      </c>
      <c r="AC42" s="219" t="s">
        <v>46</v>
      </c>
      <c r="AD42" s="219">
        <v>1</v>
      </c>
      <c r="AE42" s="80"/>
      <c r="AF42" s="361">
        <f>IF(SUM(AA42:AD42)=0,"5",AVERAGE(AA42:AD42))</f>
        <v>1</v>
      </c>
      <c r="AG42" s="135"/>
      <c r="AH42" s="219">
        <v>1</v>
      </c>
      <c r="AI42" s="219">
        <v>9</v>
      </c>
      <c r="AJ42" s="219">
        <v>6</v>
      </c>
      <c r="AK42" s="80">
        <f>AVERAGE(AH42:AJ42)</f>
        <v>5.333333333333333</v>
      </c>
      <c r="AL42" s="135"/>
      <c r="AM42" s="83"/>
      <c r="AN42" s="135"/>
      <c r="AO42" s="234" t="s">
        <v>46</v>
      </c>
      <c r="AP42" s="234" t="s">
        <v>80</v>
      </c>
      <c r="AQ42" s="234">
        <v>4</v>
      </c>
      <c r="AR42" s="82">
        <f>AVERAGE(AO42:AQ42)</f>
        <v>4</v>
      </c>
      <c r="AS42" s="135"/>
      <c r="AT42" s="80">
        <v>3</v>
      </c>
      <c r="AU42" s="135"/>
      <c r="AV42" s="251" t="s">
        <v>306</v>
      </c>
      <c r="AW42" s="219">
        <v>7</v>
      </c>
      <c r="AX42" s="80">
        <v>4</v>
      </c>
      <c r="AY42" s="135"/>
    </row>
    <row r="43" spans="1:51" s="64" customFormat="1" ht="30" customHeight="1">
      <c r="A43" s="297"/>
      <c r="B43" s="108"/>
      <c r="C43" s="108"/>
      <c r="D43" s="108" t="s">
        <v>10</v>
      </c>
      <c r="E43" s="108"/>
      <c r="F43" s="108" t="s">
        <v>7</v>
      </c>
      <c r="G43" s="267" t="s">
        <v>118</v>
      </c>
      <c r="H43" s="267" t="s">
        <v>453</v>
      </c>
      <c r="I43" s="280" t="s">
        <v>490</v>
      </c>
      <c r="J43" s="110" t="s">
        <v>273</v>
      </c>
      <c r="K43" s="135"/>
      <c r="L43" s="108"/>
      <c r="M43" s="108"/>
      <c r="N43" s="153" t="s">
        <v>320</v>
      </c>
      <c r="O43" s="153" t="s">
        <v>359</v>
      </c>
      <c r="P43" s="170" t="s">
        <v>400</v>
      </c>
      <c r="Q43" s="111">
        <f>0.5*AF43+0.1*AK43+0.1*AR43+0.1*AW43+0.1*AX43+0.1*AT43</f>
        <v>1.8666666666666667</v>
      </c>
      <c r="R43" s="135"/>
      <c r="S43" s="185" t="s">
        <v>46</v>
      </c>
      <c r="T43" s="203" t="s">
        <v>406</v>
      </c>
      <c r="U43" s="110" t="s">
        <v>406</v>
      </c>
      <c r="V43" s="135"/>
      <c r="W43" s="185" t="s">
        <v>46</v>
      </c>
      <c r="X43" s="185" t="s">
        <v>49</v>
      </c>
      <c r="Y43" s="108" t="s">
        <v>49</v>
      </c>
      <c r="Z43" s="135"/>
      <c r="AA43" s="220" t="s">
        <v>46</v>
      </c>
      <c r="AB43" s="220" t="s">
        <v>46</v>
      </c>
      <c r="AC43" s="220" t="s">
        <v>46</v>
      </c>
      <c r="AD43" s="220">
        <v>1</v>
      </c>
      <c r="AE43" s="112"/>
      <c r="AF43" s="113">
        <f t="shared" si="19"/>
        <v>1</v>
      </c>
      <c r="AG43" s="135"/>
      <c r="AH43" s="220">
        <v>1</v>
      </c>
      <c r="AI43" s="220">
        <v>2</v>
      </c>
      <c r="AJ43" s="220">
        <v>2</v>
      </c>
      <c r="AK43" s="113">
        <f t="shared" si="2"/>
        <v>1.6666666666666667</v>
      </c>
      <c r="AL43" s="135"/>
      <c r="AM43" s="114" t="s">
        <v>256</v>
      </c>
      <c r="AN43" s="135"/>
      <c r="AO43" s="235" t="s">
        <v>46</v>
      </c>
      <c r="AP43" s="235" t="s">
        <v>80</v>
      </c>
      <c r="AQ43" s="235" t="s">
        <v>80</v>
      </c>
      <c r="AR43" s="115">
        <v>5</v>
      </c>
      <c r="AS43" s="135"/>
      <c r="AT43" s="112">
        <v>4</v>
      </c>
      <c r="AU43" s="135"/>
      <c r="AV43" s="250" t="s">
        <v>307</v>
      </c>
      <c r="AW43" s="220">
        <v>1</v>
      </c>
      <c r="AX43" s="112">
        <v>2</v>
      </c>
      <c r="AY43" s="135"/>
    </row>
    <row r="44" spans="1:51" s="318" customFormat="1" ht="30" customHeight="1">
      <c r="A44" s="301"/>
      <c r="B44" s="302"/>
      <c r="C44" s="302"/>
      <c r="D44" s="302" t="s">
        <v>10</v>
      </c>
      <c r="E44" s="302"/>
      <c r="F44" s="302" t="s">
        <v>7</v>
      </c>
      <c r="G44" s="303" t="s">
        <v>119</v>
      </c>
      <c r="H44" s="303" t="s">
        <v>46</v>
      </c>
      <c r="I44" s="304" t="s">
        <v>66</v>
      </c>
      <c r="J44" s="305" t="s">
        <v>66</v>
      </c>
      <c r="K44" s="306"/>
      <c r="L44" s="302"/>
      <c r="M44" s="302"/>
      <c r="N44" s="307" t="s">
        <v>320</v>
      </c>
      <c r="O44" s="307"/>
      <c r="P44" s="308" t="s">
        <v>481</v>
      </c>
      <c r="Q44" s="309">
        <f t="shared" si="18"/>
        <v>2.566666666666667</v>
      </c>
      <c r="R44" s="306"/>
      <c r="S44" s="310" t="s">
        <v>46</v>
      </c>
      <c r="T44" s="311" t="s">
        <v>67</v>
      </c>
      <c r="U44" s="305" t="s">
        <v>46</v>
      </c>
      <c r="V44" s="306"/>
      <c r="W44" s="310" t="s">
        <v>46</v>
      </c>
      <c r="X44" s="310" t="s">
        <v>49</v>
      </c>
      <c r="Y44" s="302" t="s">
        <v>46</v>
      </c>
      <c r="Z44" s="306"/>
      <c r="AA44" s="312" t="s">
        <v>46</v>
      </c>
      <c r="AB44" s="312" t="s">
        <v>46</v>
      </c>
      <c r="AC44" s="312" t="s">
        <v>46</v>
      </c>
      <c r="AD44" s="312">
        <v>1</v>
      </c>
      <c r="AE44" s="313"/>
      <c r="AF44" s="362">
        <f t="shared" si="19"/>
        <v>1</v>
      </c>
      <c r="AG44" s="306"/>
      <c r="AH44" s="312">
        <v>1</v>
      </c>
      <c r="AI44" s="312">
        <v>4</v>
      </c>
      <c r="AJ44" s="312">
        <v>3</v>
      </c>
      <c r="AK44" s="313">
        <f t="shared" si="2"/>
        <v>2.6666666666666665</v>
      </c>
      <c r="AL44" s="306"/>
      <c r="AM44" s="314" t="s">
        <v>257</v>
      </c>
      <c r="AN44" s="306"/>
      <c r="AO44" s="315" t="s">
        <v>46</v>
      </c>
      <c r="AP44" s="315" t="s">
        <v>80</v>
      </c>
      <c r="AQ44" s="315" t="s">
        <v>80</v>
      </c>
      <c r="AR44" s="316">
        <v>5</v>
      </c>
      <c r="AS44" s="306"/>
      <c r="AT44" s="313">
        <v>2</v>
      </c>
      <c r="AU44" s="306"/>
      <c r="AV44" s="319" t="s">
        <v>307</v>
      </c>
      <c r="AW44" s="312">
        <v>1</v>
      </c>
      <c r="AX44" s="313">
        <v>10</v>
      </c>
      <c r="AY44" s="306"/>
    </row>
    <row r="45" spans="1:51" s="57" customFormat="1" ht="30" customHeight="1">
      <c r="A45" s="297"/>
      <c r="B45" s="73" t="str">
        <f>CONCATENATE(E45,"  ",F45)</f>
        <v>II.5  Poskytovatelé dalšího vzdělávání</v>
      </c>
      <c r="C45" s="73"/>
      <c r="D45" s="73" t="s">
        <v>10</v>
      </c>
      <c r="E45" s="73" t="s">
        <v>35</v>
      </c>
      <c r="F45" s="73" t="s">
        <v>8</v>
      </c>
      <c r="G45" s="266"/>
      <c r="H45" s="290"/>
      <c r="I45" s="42"/>
      <c r="J45" s="19"/>
      <c r="K45" s="134"/>
      <c r="L45" s="73"/>
      <c r="M45" s="73"/>
      <c r="N45" s="151"/>
      <c r="O45" s="151"/>
      <c r="P45" s="168"/>
      <c r="Q45" s="74"/>
      <c r="R45" s="134"/>
      <c r="S45" s="188"/>
      <c r="T45" s="205"/>
      <c r="U45" s="19"/>
      <c r="V45" s="134"/>
      <c r="W45" s="183"/>
      <c r="X45" s="183"/>
      <c r="Y45" s="73"/>
      <c r="Z45" s="134"/>
      <c r="AA45" s="218"/>
      <c r="AB45" s="218"/>
      <c r="AC45" s="218"/>
      <c r="AD45" s="218"/>
      <c r="AE45" s="75"/>
      <c r="AF45" s="360"/>
      <c r="AG45" s="134"/>
      <c r="AH45" s="218"/>
      <c r="AI45" s="218"/>
      <c r="AJ45" s="218"/>
      <c r="AK45" s="75"/>
      <c r="AL45" s="134"/>
      <c r="AM45" s="76"/>
      <c r="AN45" s="134"/>
      <c r="AO45" s="233"/>
      <c r="AP45" s="233"/>
      <c r="AQ45" s="233"/>
      <c r="AR45" s="77"/>
      <c r="AS45" s="134"/>
      <c r="AT45" s="75"/>
      <c r="AU45" s="134"/>
      <c r="AV45" s="248"/>
      <c r="AW45" s="218"/>
      <c r="AX45" s="75"/>
      <c r="AY45" s="134"/>
    </row>
    <row r="46" spans="1:51" s="64" customFormat="1" ht="45" customHeight="1">
      <c r="A46" s="297"/>
      <c r="B46" s="78"/>
      <c r="C46" s="78"/>
      <c r="D46" s="78" t="s">
        <v>10</v>
      </c>
      <c r="E46" s="78"/>
      <c r="F46" s="78" t="s">
        <v>8</v>
      </c>
      <c r="G46" s="187" t="s">
        <v>121</v>
      </c>
      <c r="H46" s="187" t="s">
        <v>120</v>
      </c>
      <c r="I46" s="41" t="s">
        <v>186</v>
      </c>
      <c r="J46" s="18" t="s">
        <v>345</v>
      </c>
      <c r="K46" s="135"/>
      <c r="L46" s="78"/>
      <c r="M46" s="78"/>
      <c r="N46" s="152" t="s">
        <v>320</v>
      </c>
      <c r="O46" s="152" t="s">
        <v>359</v>
      </c>
      <c r="P46" s="169" t="s">
        <v>399</v>
      </c>
      <c r="Q46" s="79">
        <f aca="true" t="shared" si="20" ref="Q46:Q48">0.5*AF46+0.1*AK46+0.1*AR46+0.1*AW46+0.1*AX46+0.1*AT46</f>
        <v>6.366666666666667</v>
      </c>
      <c r="R46" s="135"/>
      <c r="S46" s="186" t="s">
        <v>46</v>
      </c>
      <c r="T46" s="204" t="s">
        <v>71</v>
      </c>
      <c r="U46" s="18" t="s">
        <v>71</v>
      </c>
      <c r="V46" s="135"/>
      <c r="W46" s="184" t="s">
        <v>46</v>
      </c>
      <c r="X46" s="184" t="s">
        <v>69</v>
      </c>
      <c r="Y46" s="78" t="s">
        <v>69</v>
      </c>
      <c r="Z46" s="135"/>
      <c r="AA46" s="219">
        <v>7</v>
      </c>
      <c r="AB46" s="219">
        <v>5</v>
      </c>
      <c r="AC46" s="219">
        <v>10</v>
      </c>
      <c r="AD46" s="219">
        <v>10</v>
      </c>
      <c r="AE46" s="80"/>
      <c r="AF46" s="361">
        <f aca="true" t="shared" si="21" ref="AF46:AF48">IF(SUM(AA46:AD46)=0,"5",AVERAGE(AA46:AD46))</f>
        <v>8</v>
      </c>
      <c r="AG46" s="135"/>
      <c r="AH46" s="219">
        <v>1</v>
      </c>
      <c r="AI46" s="219">
        <v>5</v>
      </c>
      <c r="AJ46" s="219">
        <v>5</v>
      </c>
      <c r="AK46" s="80">
        <f t="shared" si="2"/>
        <v>3.6666666666666665</v>
      </c>
      <c r="AL46" s="135"/>
      <c r="AM46" s="81" t="s">
        <v>122</v>
      </c>
      <c r="AN46" s="135"/>
      <c r="AO46" s="234" t="s">
        <v>46</v>
      </c>
      <c r="AP46" s="234">
        <v>4</v>
      </c>
      <c r="AQ46" s="234" t="s">
        <v>80</v>
      </c>
      <c r="AR46" s="82">
        <f t="shared" si="3"/>
        <v>4</v>
      </c>
      <c r="AS46" s="135"/>
      <c r="AT46" s="80">
        <v>10</v>
      </c>
      <c r="AU46" s="135"/>
      <c r="AV46" s="251" t="s">
        <v>302</v>
      </c>
      <c r="AW46" s="219">
        <v>3</v>
      </c>
      <c r="AX46" s="80">
        <v>3</v>
      </c>
      <c r="AY46" s="135"/>
    </row>
    <row r="47" spans="1:51" s="64" customFormat="1" ht="30" customHeight="1">
      <c r="A47" s="297"/>
      <c r="B47" s="108"/>
      <c r="C47" s="108"/>
      <c r="D47" s="108" t="s">
        <v>10</v>
      </c>
      <c r="E47" s="108"/>
      <c r="F47" s="108" t="s">
        <v>8</v>
      </c>
      <c r="G47" s="267" t="s">
        <v>120</v>
      </c>
      <c r="H47" s="267" t="s">
        <v>454</v>
      </c>
      <c r="I47" s="109" t="s">
        <v>274</v>
      </c>
      <c r="J47" s="110" t="s">
        <v>344</v>
      </c>
      <c r="K47" s="135"/>
      <c r="L47" s="108"/>
      <c r="M47" s="108"/>
      <c r="N47" s="153" t="s">
        <v>320</v>
      </c>
      <c r="O47" s="153" t="s">
        <v>359</v>
      </c>
      <c r="P47" s="170" t="s">
        <v>400</v>
      </c>
      <c r="Q47" s="111">
        <f>0.5*AF47+0.1*AK47+0.1*AR47+0.1*AW47+0.1*AX47+0.1*AT47</f>
        <v>5.075</v>
      </c>
      <c r="R47" s="135"/>
      <c r="S47" s="185" t="s">
        <v>50</v>
      </c>
      <c r="T47" s="203" t="s">
        <v>50</v>
      </c>
      <c r="U47" s="110" t="s">
        <v>46</v>
      </c>
      <c r="V47" s="135"/>
      <c r="W47" s="185" t="s">
        <v>59</v>
      </c>
      <c r="X47" s="185" t="s">
        <v>59</v>
      </c>
      <c r="Y47" s="108" t="s">
        <v>46</v>
      </c>
      <c r="Z47" s="135"/>
      <c r="AA47" s="220">
        <v>7</v>
      </c>
      <c r="AB47" s="220">
        <v>5</v>
      </c>
      <c r="AC47" s="220">
        <v>6</v>
      </c>
      <c r="AD47" s="220">
        <v>1</v>
      </c>
      <c r="AE47" s="112"/>
      <c r="AF47" s="113">
        <f>IF(SUM(AA47:AD47)=0,"5",AVERAGE(AA47:AD47))</f>
        <v>4.75</v>
      </c>
      <c r="AG47" s="135"/>
      <c r="AH47" s="220">
        <v>10</v>
      </c>
      <c r="AI47" s="220">
        <v>10</v>
      </c>
      <c r="AJ47" s="220">
        <v>1</v>
      </c>
      <c r="AK47" s="113">
        <f>AVERAGE(AH47:AJ47)</f>
        <v>7</v>
      </c>
      <c r="AL47" s="135"/>
      <c r="AM47" s="114"/>
      <c r="AN47" s="135"/>
      <c r="AO47" s="235">
        <v>6</v>
      </c>
      <c r="AP47" s="235" t="s">
        <v>46</v>
      </c>
      <c r="AQ47" s="235">
        <v>4</v>
      </c>
      <c r="AR47" s="115">
        <f>AVERAGE(AO47:AQ47)</f>
        <v>5</v>
      </c>
      <c r="AS47" s="135"/>
      <c r="AT47" s="112">
        <v>5</v>
      </c>
      <c r="AU47" s="135"/>
      <c r="AV47" s="250" t="s">
        <v>310</v>
      </c>
      <c r="AW47" s="220">
        <v>5</v>
      </c>
      <c r="AX47" s="112">
        <v>5</v>
      </c>
      <c r="AY47" s="135"/>
    </row>
    <row r="48" spans="1:51" s="318" customFormat="1" ht="30" customHeight="1">
      <c r="A48" s="301"/>
      <c r="B48" s="302"/>
      <c r="C48" s="302"/>
      <c r="D48" s="302" t="s">
        <v>10</v>
      </c>
      <c r="E48" s="302"/>
      <c r="F48" s="302" t="s">
        <v>8</v>
      </c>
      <c r="G48" s="303" t="s">
        <v>122</v>
      </c>
      <c r="H48" s="320" t="s">
        <v>46</v>
      </c>
      <c r="I48" s="304" t="s">
        <v>418</v>
      </c>
      <c r="J48" s="305" t="s">
        <v>70</v>
      </c>
      <c r="K48" s="306"/>
      <c r="L48" s="302"/>
      <c r="M48" s="302"/>
      <c r="N48" s="307" t="s">
        <v>320</v>
      </c>
      <c r="O48" s="307"/>
      <c r="P48" s="308" t="s">
        <v>481</v>
      </c>
      <c r="Q48" s="309">
        <f t="shared" si="20"/>
        <v>3.816666666666667</v>
      </c>
      <c r="R48" s="306"/>
      <c r="S48" s="310" t="s">
        <v>46</v>
      </c>
      <c r="T48" s="311" t="s">
        <v>67</v>
      </c>
      <c r="U48" s="305" t="s">
        <v>46</v>
      </c>
      <c r="V48" s="306"/>
      <c r="W48" s="310" t="s">
        <v>46</v>
      </c>
      <c r="X48" s="310" t="s">
        <v>49</v>
      </c>
      <c r="Y48" s="302" t="s">
        <v>46</v>
      </c>
      <c r="Z48" s="306"/>
      <c r="AA48" s="312">
        <v>7</v>
      </c>
      <c r="AB48" s="312">
        <v>5</v>
      </c>
      <c r="AC48" s="312">
        <v>1</v>
      </c>
      <c r="AD48" s="312">
        <v>1</v>
      </c>
      <c r="AE48" s="313"/>
      <c r="AF48" s="362">
        <f t="shared" si="21"/>
        <v>3.5</v>
      </c>
      <c r="AG48" s="306"/>
      <c r="AH48" s="312">
        <v>1</v>
      </c>
      <c r="AI48" s="312">
        <v>4</v>
      </c>
      <c r="AJ48" s="312">
        <v>3</v>
      </c>
      <c r="AK48" s="313">
        <f t="shared" si="2"/>
        <v>2.6666666666666665</v>
      </c>
      <c r="AL48" s="306"/>
      <c r="AM48" s="314" t="s">
        <v>121</v>
      </c>
      <c r="AN48" s="306"/>
      <c r="AO48" s="315" t="s">
        <v>46</v>
      </c>
      <c r="AP48" s="315" t="s">
        <v>80</v>
      </c>
      <c r="AQ48" s="315" t="s">
        <v>80</v>
      </c>
      <c r="AR48" s="316">
        <v>5</v>
      </c>
      <c r="AS48" s="306"/>
      <c r="AT48" s="313">
        <v>2</v>
      </c>
      <c r="AU48" s="306"/>
      <c r="AV48" s="319" t="s">
        <v>307</v>
      </c>
      <c r="AW48" s="312">
        <v>1</v>
      </c>
      <c r="AX48" s="313">
        <v>10</v>
      </c>
      <c r="AY48" s="306"/>
    </row>
    <row r="49" spans="1:51" s="57" customFormat="1" ht="30" customHeight="1">
      <c r="A49" s="297"/>
      <c r="B49" s="73" t="str">
        <f>CONCATENATE(E49,"  ",F49)</f>
        <v>II.6  Kapacity pro uznávání výsledků dalšího vzdělávání</v>
      </c>
      <c r="C49" s="73"/>
      <c r="D49" s="73" t="s">
        <v>10</v>
      </c>
      <c r="E49" s="73" t="s">
        <v>36</v>
      </c>
      <c r="F49" s="73" t="s">
        <v>9</v>
      </c>
      <c r="G49" s="266"/>
      <c r="H49" s="290"/>
      <c r="I49" s="39"/>
      <c r="J49" s="16"/>
      <c r="K49" s="134"/>
      <c r="L49" s="73"/>
      <c r="M49" s="73"/>
      <c r="N49" s="151"/>
      <c r="O49" s="151"/>
      <c r="P49" s="168"/>
      <c r="Q49" s="74"/>
      <c r="R49" s="134"/>
      <c r="S49" s="183"/>
      <c r="T49" s="201"/>
      <c r="U49" s="16"/>
      <c r="V49" s="134"/>
      <c r="W49" s="183"/>
      <c r="X49" s="183"/>
      <c r="Y49" s="73"/>
      <c r="Z49" s="134"/>
      <c r="AA49" s="218"/>
      <c r="AB49" s="218"/>
      <c r="AC49" s="218"/>
      <c r="AD49" s="218"/>
      <c r="AE49" s="75"/>
      <c r="AF49" s="360"/>
      <c r="AG49" s="134"/>
      <c r="AH49" s="218"/>
      <c r="AI49" s="218"/>
      <c r="AJ49" s="218"/>
      <c r="AK49" s="75"/>
      <c r="AL49" s="134"/>
      <c r="AM49" s="76"/>
      <c r="AN49" s="134"/>
      <c r="AO49" s="233"/>
      <c r="AP49" s="233"/>
      <c r="AQ49" s="233"/>
      <c r="AR49" s="77"/>
      <c r="AS49" s="134"/>
      <c r="AT49" s="75"/>
      <c r="AU49" s="134"/>
      <c r="AV49" s="248"/>
      <c r="AW49" s="218"/>
      <c r="AX49" s="75"/>
      <c r="AY49" s="134"/>
    </row>
    <row r="50" spans="1:51" s="64" customFormat="1" ht="30" customHeight="1">
      <c r="A50" s="297"/>
      <c r="B50" s="108"/>
      <c r="C50" s="108"/>
      <c r="D50" s="108" t="s">
        <v>10</v>
      </c>
      <c r="E50" s="108"/>
      <c r="F50" s="108" t="s">
        <v>9</v>
      </c>
      <c r="G50" s="267" t="s">
        <v>124</v>
      </c>
      <c r="H50" s="267" t="s">
        <v>123</v>
      </c>
      <c r="I50" s="280" t="s">
        <v>419</v>
      </c>
      <c r="J50" s="110" t="s">
        <v>347</v>
      </c>
      <c r="K50" s="135"/>
      <c r="L50" s="108"/>
      <c r="M50" s="108"/>
      <c r="N50" s="153" t="s">
        <v>320</v>
      </c>
      <c r="O50" s="153" t="s">
        <v>359</v>
      </c>
      <c r="P50" s="170" t="s">
        <v>399</v>
      </c>
      <c r="Q50" s="111">
        <f>0.5*AF50+0.1*AK50+0.1*AR50+0.1*AW50+0.1*AX50+0.1*AT50</f>
        <v>7.2666666666666675</v>
      </c>
      <c r="R50" s="135"/>
      <c r="S50" s="185" t="s">
        <v>46</v>
      </c>
      <c r="T50" s="203" t="s">
        <v>406</v>
      </c>
      <c r="U50" s="110" t="s">
        <v>406</v>
      </c>
      <c r="V50" s="135"/>
      <c r="W50" s="185" t="s">
        <v>46</v>
      </c>
      <c r="X50" s="185" t="s">
        <v>49</v>
      </c>
      <c r="Y50" s="108" t="s">
        <v>49</v>
      </c>
      <c r="Z50" s="135"/>
      <c r="AA50" s="220" t="s">
        <v>46</v>
      </c>
      <c r="AB50" s="220" t="s">
        <v>46</v>
      </c>
      <c r="AC50" s="220" t="s">
        <v>46</v>
      </c>
      <c r="AD50" s="220">
        <v>10</v>
      </c>
      <c r="AE50" s="112"/>
      <c r="AF50" s="113">
        <f>IF(SUM(AA50:AD50)=0,"5",AVERAGE(AA50:AD50))</f>
        <v>10</v>
      </c>
      <c r="AG50" s="135"/>
      <c r="AH50" s="220">
        <v>1</v>
      </c>
      <c r="AI50" s="220">
        <v>8</v>
      </c>
      <c r="AJ50" s="220">
        <v>2</v>
      </c>
      <c r="AK50" s="113">
        <f>AVERAGE(AH50:AJ50)</f>
        <v>3.6666666666666665</v>
      </c>
      <c r="AL50" s="135"/>
      <c r="AM50" s="114"/>
      <c r="AN50" s="135"/>
      <c r="AO50" s="235" t="s">
        <v>46</v>
      </c>
      <c r="AP50" s="235" t="s">
        <v>80</v>
      </c>
      <c r="AQ50" s="235">
        <v>8</v>
      </c>
      <c r="AR50" s="115">
        <f>AVERAGE(AO50:AQ50)</f>
        <v>8</v>
      </c>
      <c r="AS50" s="135"/>
      <c r="AT50" s="112">
        <v>6</v>
      </c>
      <c r="AU50" s="135"/>
      <c r="AV50" s="250" t="s">
        <v>302</v>
      </c>
      <c r="AW50" s="220">
        <v>3</v>
      </c>
      <c r="AX50" s="112">
        <v>2</v>
      </c>
      <c r="AY50" s="135"/>
    </row>
    <row r="51" spans="1:51" s="64" customFormat="1" ht="42" customHeight="1">
      <c r="A51" s="297"/>
      <c r="B51" s="78"/>
      <c r="C51" s="78"/>
      <c r="D51" s="78" t="s">
        <v>10</v>
      </c>
      <c r="E51" s="78"/>
      <c r="F51" s="78" t="s">
        <v>9</v>
      </c>
      <c r="G51" s="187" t="s">
        <v>123</v>
      </c>
      <c r="H51" s="187" t="s">
        <v>455</v>
      </c>
      <c r="I51" s="41" t="s">
        <v>275</v>
      </c>
      <c r="J51" s="18" t="s">
        <v>346</v>
      </c>
      <c r="K51" s="135"/>
      <c r="L51" s="78"/>
      <c r="M51" s="78"/>
      <c r="N51" s="152" t="s">
        <v>320</v>
      </c>
      <c r="O51" s="152" t="s">
        <v>359</v>
      </c>
      <c r="P51" s="169" t="s">
        <v>400</v>
      </c>
      <c r="Q51" s="79">
        <f aca="true" t="shared" si="22" ref="Q51">0.5*AF51+0.1*AK51+0.1*AR51+0.1*AW51+0.1*AX51+0.1*AT51</f>
        <v>2.966666666666667</v>
      </c>
      <c r="R51" s="135"/>
      <c r="S51" s="186" t="s">
        <v>46</v>
      </c>
      <c r="T51" s="204" t="s">
        <v>406</v>
      </c>
      <c r="U51" s="18" t="s">
        <v>406</v>
      </c>
      <c r="V51" s="135"/>
      <c r="W51" s="184" t="s">
        <v>46</v>
      </c>
      <c r="X51" s="184" t="s">
        <v>49</v>
      </c>
      <c r="Y51" s="78" t="s">
        <v>49</v>
      </c>
      <c r="Z51" s="135"/>
      <c r="AA51" s="219" t="s">
        <v>46</v>
      </c>
      <c r="AB51" s="219" t="s">
        <v>46</v>
      </c>
      <c r="AC51" s="219" t="s">
        <v>46</v>
      </c>
      <c r="AD51" s="219">
        <v>1</v>
      </c>
      <c r="AE51" s="80"/>
      <c r="AF51" s="361">
        <f aca="true" t="shared" si="23" ref="AF51">IF(SUM(AA51:AD51)=0,"5",AVERAGE(AA51:AD51))</f>
        <v>1</v>
      </c>
      <c r="AG51" s="135"/>
      <c r="AH51" s="219">
        <v>1</v>
      </c>
      <c r="AI51" s="219">
        <v>8</v>
      </c>
      <c r="AJ51" s="219">
        <v>2</v>
      </c>
      <c r="AK51" s="80">
        <f t="shared" si="2"/>
        <v>3.6666666666666665</v>
      </c>
      <c r="AL51" s="135"/>
      <c r="AM51" s="81"/>
      <c r="AN51" s="135"/>
      <c r="AO51" s="234" t="s">
        <v>46</v>
      </c>
      <c r="AP51" s="234" t="s">
        <v>80</v>
      </c>
      <c r="AQ51" s="234">
        <v>8</v>
      </c>
      <c r="AR51" s="82">
        <f t="shared" si="3"/>
        <v>8</v>
      </c>
      <c r="AS51" s="135"/>
      <c r="AT51" s="80">
        <v>8</v>
      </c>
      <c r="AU51" s="135"/>
      <c r="AV51" s="249" t="s">
        <v>302</v>
      </c>
      <c r="AW51" s="219">
        <v>3</v>
      </c>
      <c r="AX51" s="80">
        <v>2</v>
      </c>
      <c r="AY51" s="135"/>
    </row>
    <row r="52" spans="1:51" s="57" customFormat="1" ht="30" customHeight="1">
      <c r="A52" s="298" t="s">
        <v>284</v>
      </c>
      <c r="B52" s="84" t="str">
        <f>CONCATENATE(E52,"  ",F52)</f>
        <v>III.1   Nabídka formálního DV</v>
      </c>
      <c r="C52" s="84" t="s">
        <v>23</v>
      </c>
      <c r="D52" s="84" t="s">
        <v>11</v>
      </c>
      <c r="E52" s="84" t="s">
        <v>37</v>
      </c>
      <c r="F52" s="84" t="s">
        <v>86</v>
      </c>
      <c r="G52" s="268"/>
      <c r="H52" s="293"/>
      <c r="I52" s="43"/>
      <c r="J52" s="20"/>
      <c r="K52" s="136"/>
      <c r="L52" s="84"/>
      <c r="M52" s="84"/>
      <c r="N52" s="154"/>
      <c r="O52" s="154"/>
      <c r="P52" s="171"/>
      <c r="Q52" s="85"/>
      <c r="R52" s="136"/>
      <c r="S52" s="189"/>
      <c r="T52" s="206"/>
      <c r="U52" s="20"/>
      <c r="V52" s="136"/>
      <c r="W52" s="189"/>
      <c r="X52" s="189"/>
      <c r="Y52" s="84"/>
      <c r="Z52" s="136"/>
      <c r="AA52" s="221"/>
      <c r="AB52" s="221"/>
      <c r="AC52" s="221"/>
      <c r="AD52" s="221"/>
      <c r="AE52" s="86"/>
      <c r="AF52" s="363"/>
      <c r="AG52" s="136"/>
      <c r="AH52" s="221"/>
      <c r="AI52" s="221"/>
      <c r="AJ52" s="221"/>
      <c r="AK52" s="86"/>
      <c r="AL52" s="136"/>
      <c r="AM52" s="87"/>
      <c r="AN52" s="136"/>
      <c r="AO52" s="236"/>
      <c r="AP52" s="236"/>
      <c r="AQ52" s="236"/>
      <c r="AR52" s="88"/>
      <c r="AS52" s="136"/>
      <c r="AT52" s="86"/>
      <c r="AU52" s="136"/>
      <c r="AV52" s="252"/>
      <c r="AW52" s="221"/>
      <c r="AX52" s="86"/>
      <c r="AY52" s="136"/>
    </row>
    <row r="53" spans="1:51" s="64" customFormat="1" ht="39.75" customHeight="1">
      <c r="A53" s="298"/>
      <c r="B53" s="116"/>
      <c r="C53" s="116"/>
      <c r="D53" s="116" t="s">
        <v>11</v>
      </c>
      <c r="E53" s="116"/>
      <c r="F53" s="116" t="s">
        <v>86</v>
      </c>
      <c r="G53" s="270" t="s">
        <v>126</v>
      </c>
      <c r="H53" s="270" t="s">
        <v>125</v>
      </c>
      <c r="I53" s="117" t="s">
        <v>276</v>
      </c>
      <c r="J53" s="118" t="s">
        <v>369</v>
      </c>
      <c r="K53" s="137"/>
      <c r="L53" s="116"/>
      <c r="M53" s="116"/>
      <c r="N53" s="156" t="s">
        <v>320</v>
      </c>
      <c r="O53" s="156" t="s">
        <v>359</v>
      </c>
      <c r="P53" s="173" t="s">
        <v>399</v>
      </c>
      <c r="Q53" s="119">
        <f>0.5*AF53+0.1*AK53+0.1*AR53+0.1*AW53+0.1*AX53+0.1*AT53</f>
        <v>6.525</v>
      </c>
      <c r="R53" s="137"/>
      <c r="S53" s="191" t="s">
        <v>46</v>
      </c>
      <c r="T53" s="208" t="s">
        <v>408</v>
      </c>
      <c r="U53" s="118" t="s">
        <v>408</v>
      </c>
      <c r="V53" s="137"/>
      <c r="W53" s="191" t="s">
        <v>46</v>
      </c>
      <c r="X53" s="191" t="s">
        <v>49</v>
      </c>
      <c r="Y53" s="116" t="s">
        <v>49</v>
      </c>
      <c r="Z53" s="137"/>
      <c r="AA53" s="223">
        <v>8</v>
      </c>
      <c r="AB53" s="223">
        <v>6</v>
      </c>
      <c r="AC53" s="223">
        <v>5</v>
      </c>
      <c r="AD53" s="223">
        <v>10</v>
      </c>
      <c r="AE53" s="120"/>
      <c r="AF53" s="121">
        <f>IF(SUM(AA53:AD53)=0,"5",AVERAGE(AA53:AD53))</f>
        <v>7.25</v>
      </c>
      <c r="AG53" s="137"/>
      <c r="AH53" s="223">
        <v>1</v>
      </c>
      <c r="AI53" s="223">
        <v>4</v>
      </c>
      <c r="AJ53" s="223">
        <v>4</v>
      </c>
      <c r="AK53" s="121">
        <f>AVERAGE(AH53:AJ53)</f>
        <v>3</v>
      </c>
      <c r="AL53" s="137"/>
      <c r="AM53" s="122" t="s">
        <v>125</v>
      </c>
      <c r="AN53" s="137"/>
      <c r="AO53" s="238" t="s">
        <v>46</v>
      </c>
      <c r="AP53" s="238">
        <v>4</v>
      </c>
      <c r="AQ53" s="238" t="s">
        <v>80</v>
      </c>
      <c r="AR53" s="123">
        <f>AVERAGE(AO53:AQ53)</f>
        <v>4</v>
      </c>
      <c r="AS53" s="137"/>
      <c r="AT53" s="120">
        <v>10</v>
      </c>
      <c r="AU53" s="137"/>
      <c r="AV53" s="254" t="s">
        <v>309</v>
      </c>
      <c r="AW53" s="223">
        <v>5</v>
      </c>
      <c r="AX53" s="120">
        <v>7</v>
      </c>
      <c r="AY53" s="137"/>
    </row>
    <row r="54" spans="1:51" s="64" customFormat="1" ht="46.5" customHeight="1">
      <c r="A54" s="298"/>
      <c r="B54" s="89"/>
      <c r="C54" s="89"/>
      <c r="D54" s="89" t="s">
        <v>11</v>
      </c>
      <c r="E54" s="89"/>
      <c r="F54" s="89" t="s">
        <v>86</v>
      </c>
      <c r="G54" s="269" t="s">
        <v>125</v>
      </c>
      <c r="H54" s="269" t="s">
        <v>456</v>
      </c>
      <c r="I54" s="281" t="s">
        <v>493</v>
      </c>
      <c r="J54" s="21" t="s">
        <v>368</v>
      </c>
      <c r="K54" s="137"/>
      <c r="L54" s="89"/>
      <c r="M54" s="89"/>
      <c r="N54" s="155" t="s">
        <v>320</v>
      </c>
      <c r="O54" s="155" t="s">
        <v>359</v>
      </c>
      <c r="P54" s="172" t="s">
        <v>400</v>
      </c>
      <c r="Q54" s="90">
        <f aca="true" t="shared" si="24" ref="Q54">0.5*AF54+0.1*AK54+0.1*AR54+0.1*AW54+0.1*AX54+0.1*AT54</f>
        <v>5.125</v>
      </c>
      <c r="R54" s="137"/>
      <c r="S54" s="190" t="s">
        <v>46</v>
      </c>
      <c r="T54" s="207" t="s">
        <v>407</v>
      </c>
      <c r="U54" s="21" t="s">
        <v>407</v>
      </c>
      <c r="V54" s="137"/>
      <c r="W54" s="190" t="s">
        <v>46</v>
      </c>
      <c r="X54" s="190" t="s">
        <v>87</v>
      </c>
      <c r="Y54" s="89" t="s">
        <v>87</v>
      </c>
      <c r="Z54" s="137"/>
      <c r="AA54" s="222">
        <v>8</v>
      </c>
      <c r="AB54" s="222">
        <v>6</v>
      </c>
      <c r="AC54" s="222">
        <v>6</v>
      </c>
      <c r="AD54" s="222">
        <v>1</v>
      </c>
      <c r="AE54" s="91"/>
      <c r="AF54" s="286">
        <f aca="true" t="shared" si="25" ref="AF54">IF(SUM(AA54:AD54)=0,"5",AVERAGE(AA54:AD54))</f>
        <v>5.25</v>
      </c>
      <c r="AG54" s="137"/>
      <c r="AH54" s="222">
        <v>1</v>
      </c>
      <c r="AI54" s="222">
        <v>4</v>
      </c>
      <c r="AJ54" s="222">
        <v>4</v>
      </c>
      <c r="AK54" s="91">
        <f t="shared" si="2"/>
        <v>3</v>
      </c>
      <c r="AL54" s="137"/>
      <c r="AM54" s="92" t="s">
        <v>126</v>
      </c>
      <c r="AN54" s="137"/>
      <c r="AO54" s="237" t="s">
        <v>46</v>
      </c>
      <c r="AP54" s="237">
        <v>4</v>
      </c>
      <c r="AQ54" s="237" t="s">
        <v>80</v>
      </c>
      <c r="AR54" s="93">
        <f t="shared" si="3"/>
        <v>4</v>
      </c>
      <c r="AS54" s="137"/>
      <c r="AT54" s="91">
        <v>6</v>
      </c>
      <c r="AU54" s="137"/>
      <c r="AV54" s="253" t="s">
        <v>309</v>
      </c>
      <c r="AW54" s="222">
        <v>5</v>
      </c>
      <c r="AX54" s="91">
        <v>7</v>
      </c>
      <c r="AY54" s="137"/>
    </row>
    <row r="55" spans="1:51" s="57" customFormat="1" ht="30" customHeight="1">
      <c r="A55" s="298"/>
      <c r="B55" s="84" t="str">
        <f>CONCATENATE(E55,"  ",F55)</f>
        <v>III.2  Nabídka neformálního DV</v>
      </c>
      <c r="C55" s="84"/>
      <c r="D55" s="84" t="s">
        <v>11</v>
      </c>
      <c r="E55" s="84" t="s">
        <v>38</v>
      </c>
      <c r="F55" s="84" t="s">
        <v>13</v>
      </c>
      <c r="G55" s="268"/>
      <c r="H55" s="293"/>
      <c r="I55" s="43"/>
      <c r="J55" s="20"/>
      <c r="K55" s="136"/>
      <c r="L55" s="84"/>
      <c r="M55" s="84"/>
      <c r="N55" s="154"/>
      <c r="O55" s="154"/>
      <c r="P55" s="171"/>
      <c r="Q55" s="85"/>
      <c r="R55" s="136"/>
      <c r="S55" s="189"/>
      <c r="T55" s="206"/>
      <c r="U55" s="20"/>
      <c r="V55" s="136"/>
      <c r="W55" s="189"/>
      <c r="X55" s="189"/>
      <c r="Y55" s="84"/>
      <c r="Z55" s="136"/>
      <c r="AA55" s="221"/>
      <c r="AB55" s="221"/>
      <c r="AC55" s="221"/>
      <c r="AD55" s="221"/>
      <c r="AE55" s="86"/>
      <c r="AF55" s="363"/>
      <c r="AG55" s="136"/>
      <c r="AH55" s="221"/>
      <c r="AI55" s="221"/>
      <c r="AJ55" s="221"/>
      <c r="AK55" s="86"/>
      <c r="AL55" s="136"/>
      <c r="AM55" s="87"/>
      <c r="AN55" s="136"/>
      <c r="AO55" s="236"/>
      <c r="AP55" s="236"/>
      <c r="AQ55" s="236"/>
      <c r="AR55" s="88"/>
      <c r="AS55" s="136"/>
      <c r="AT55" s="86"/>
      <c r="AU55" s="136"/>
      <c r="AV55" s="252"/>
      <c r="AW55" s="221"/>
      <c r="AX55" s="86"/>
      <c r="AY55" s="136"/>
    </row>
    <row r="56" spans="1:51" s="64" customFormat="1" ht="41.25" customHeight="1">
      <c r="A56" s="298"/>
      <c r="B56" s="116"/>
      <c r="C56" s="116"/>
      <c r="D56" s="116" t="s">
        <v>11</v>
      </c>
      <c r="E56" s="116"/>
      <c r="F56" s="116" t="s">
        <v>13</v>
      </c>
      <c r="G56" s="270" t="s">
        <v>128</v>
      </c>
      <c r="H56" s="270" t="s">
        <v>127</v>
      </c>
      <c r="I56" s="117" t="s">
        <v>262</v>
      </c>
      <c r="J56" s="118" t="s">
        <v>375</v>
      </c>
      <c r="K56" s="137"/>
      <c r="L56" s="116"/>
      <c r="M56" s="116"/>
      <c r="N56" s="156" t="s">
        <v>320</v>
      </c>
      <c r="O56" s="156" t="s">
        <v>359</v>
      </c>
      <c r="P56" s="173" t="s">
        <v>399</v>
      </c>
      <c r="Q56" s="119">
        <f aca="true" t="shared" si="26" ref="Q56:Q61">0.5*AF56+0.1*AK56+0.1*AR56+0.1*AW56+0.1*AX56+0.1*AT56</f>
        <v>5.816666666666667</v>
      </c>
      <c r="R56" s="137"/>
      <c r="S56" s="191" t="s">
        <v>46</v>
      </c>
      <c r="T56" s="208" t="s">
        <v>71</v>
      </c>
      <c r="U56" s="118" t="s">
        <v>71</v>
      </c>
      <c r="V56" s="137"/>
      <c r="W56" s="191" t="s">
        <v>46</v>
      </c>
      <c r="X56" s="191" t="s">
        <v>69</v>
      </c>
      <c r="Y56" s="116" t="s">
        <v>69</v>
      </c>
      <c r="Z56" s="137"/>
      <c r="AA56" s="223">
        <v>8</v>
      </c>
      <c r="AB56" s="223">
        <v>7</v>
      </c>
      <c r="AC56" s="223">
        <v>5</v>
      </c>
      <c r="AD56" s="223">
        <v>10</v>
      </c>
      <c r="AE56" s="120"/>
      <c r="AF56" s="121">
        <f aca="true" t="shared" si="27" ref="AF56:AF61">IF(SUM(AA56:AD56)=0,"5",AVERAGE(AA56:AD56))</f>
        <v>7.5</v>
      </c>
      <c r="AG56" s="137"/>
      <c r="AH56" s="223">
        <v>1</v>
      </c>
      <c r="AI56" s="223">
        <v>5</v>
      </c>
      <c r="AJ56" s="223">
        <v>5</v>
      </c>
      <c r="AK56" s="121">
        <f t="shared" si="2"/>
        <v>3.6666666666666665</v>
      </c>
      <c r="AL56" s="137"/>
      <c r="AM56" s="122" t="s">
        <v>127</v>
      </c>
      <c r="AN56" s="137"/>
      <c r="AO56" s="238" t="s">
        <v>46</v>
      </c>
      <c r="AP56" s="238">
        <v>5</v>
      </c>
      <c r="AQ56" s="238">
        <v>3</v>
      </c>
      <c r="AR56" s="123">
        <f t="shared" si="3"/>
        <v>4</v>
      </c>
      <c r="AS56" s="137"/>
      <c r="AT56" s="120">
        <v>7</v>
      </c>
      <c r="AU56" s="137"/>
      <c r="AV56" s="254" t="s">
        <v>302</v>
      </c>
      <c r="AW56" s="223">
        <v>3</v>
      </c>
      <c r="AX56" s="120">
        <v>3</v>
      </c>
      <c r="AY56" s="137"/>
    </row>
    <row r="57" spans="1:51" s="64" customFormat="1" ht="42.75" customHeight="1">
      <c r="A57" s="298"/>
      <c r="B57" s="89"/>
      <c r="C57" s="89"/>
      <c r="D57" s="89" t="s">
        <v>11</v>
      </c>
      <c r="E57" s="89"/>
      <c r="F57" s="89" t="s">
        <v>13</v>
      </c>
      <c r="G57" s="269" t="s">
        <v>129</v>
      </c>
      <c r="H57" s="269" t="s">
        <v>128</v>
      </c>
      <c r="I57" s="281" t="s">
        <v>491</v>
      </c>
      <c r="J57" s="21" t="s">
        <v>376</v>
      </c>
      <c r="K57" s="137"/>
      <c r="L57" s="89"/>
      <c r="M57" s="89"/>
      <c r="N57" s="155" t="s">
        <v>320</v>
      </c>
      <c r="O57" s="155" t="s">
        <v>359</v>
      </c>
      <c r="P57" s="172" t="s">
        <v>399</v>
      </c>
      <c r="Q57" s="90">
        <f t="shared" si="26"/>
        <v>6.541666666666667</v>
      </c>
      <c r="R57" s="137"/>
      <c r="S57" s="190" t="s">
        <v>46</v>
      </c>
      <c r="T57" s="207" t="s">
        <v>265</v>
      </c>
      <c r="U57" s="21" t="s">
        <v>265</v>
      </c>
      <c r="V57" s="137"/>
      <c r="W57" s="190" t="s">
        <v>46</v>
      </c>
      <c r="X57" s="190" t="s">
        <v>69</v>
      </c>
      <c r="Y57" s="89" t="s">
        <v>69</v>
      </c>
      <c r="Z57" s="137"/>
      <c r="AA57" s="222">
        <v>8</v>
      </c>
      <c r="AB57" s="222">
        <v>7</v>
      </c>
      <c r="AC57" s="222">
        <v>10</v>
      </c>
      <c r="AD57" s="222">
        <v>10</v>
      </c>
      <c r="AE57" s="91"/>
      <c r="AF57" s="286">
        <f t="shared" si="27"/>
        <v>8.75</v>
      </c>
      <c r="AG57" s="137"/>
      <c r="AH57" s="222">
        <v>1</v>
      </c>
      <c r="AI57" s="222">
        <v>5</v>
      </c>
      <c r="AJ57" s="222">
        <v>5</v>
      </c>
      <c r="AK57" s="91">
        <f t="shared" si="2"/>
        <v>3.6666666666666665</v>
      </c>
      <c r="AL57" s="137"/>
      <c r="AM57" s="92" t="s">
        <v>130</v>
      </c>
      <c r="AN57" s="137"/>
      <c r="AO57" s="237" t="s">
        <v>46</v>
      </c>
      <c r="AP57" s="237">
        <v>5</v>
      </c>
      <c r="AQ57" s="237">
        <v>3</v>
      </c>
      <c r="AR57" s="93">
        <f t="shared" si="3"/>
        <v>4</v>
      </c>
      <c r="AS57" s="137"/>
      <c r="AT57" s="91">
        <v>8</v>
      </c>
      <c r="AU57" s="137"/>
      <c r="AV57" s="253" t="s">
        <v>302</v>
      </c>
      <c r="AW57" s="222">
        <v>3</v>
      </c>
      <c r="AX57" s="91">
        <v>3</v>
      </c>
      <c r="AY57" s="137"/>
    </row>
    <row r="58" spans="1:51" s="64" customFormat="1" ht="45.75" customHeight="1">
      <c r="A58" s="298"/>
      <c r="B58" s="116"/>
      <c r="C58" s="116"/>
      <c r="D58" s="116" t="s">
        <v>11</v>
      </c>
      <c r="E58" s="116"/>
      <c r="F58" s="116" t="s">
        <v>13</v>
      </c>
      <c r="G58" s="270" t="s">
        <v>127</v>
      </c>
      <c r="H58" s="270" t="s">
        <v>457</v>
      </c>
      <c r="I58" s="117" t="s">
        <v>261</v>
      </c>
      <c r="J58" s="118" t="s">
        <v>374</v>
      </c>
      <c r="K58" s="137"/>
      <c r="L58" s="116"/>
      <c r="M58" s="116"/>
      <c r="N58" s="156" t="s">
        <v>320</v>
      </c>
      <c r="O58" s="156" t="s">
        <v>359</v>
      </c>
      <c r="P58" s="173" t="s">
        <v>400</v>
      </c>
      <c r="Q58" s="119">
        <f>0.5*AF58+0.1*AK58+0.1*AR58+0.1*AW58+0.1*AX58+0.1*AT58</f>
        <v>4.491666666666666</v>
      </c>
      <c r="R58" s="137"/>
      <c r="S58" s="191" t="s">
        <v>46</v>
      </c>
      <c r="T58" s="208" t="s">
        <v>71</v>
      </c>
      <c r="U58" s="118" t="s">
        <v>71</v>
      </c>
      <c r="V58" s="137"/>
      <c r="W58" s="191" t="s">
        <v>46</v>
      </c>
      <c r="X58" s="191" t="s">
        <v>69</v>
      </c>
      <c r="Y58" s="116" t="s">
        <v>69</v>
      </c>
      <c r="Z58" s="137"/>
      <c r="AA58" s="223">
        <v>8</v>
      </c>
      <c r="AB58" s="223">
        <v>7</v>
      </c>
      <c r="AC58" s="223">
        <v>5</v>
      </c>
      <c r="AD58" s="223">
        <v>1</v>
      </c>
      <c r="AE58" s="120"/>
      <c r="AF58" s="121">
        <f>IF(SUM(AA58:AD58)=0,"5",AVERAGE(AA58:AD58))</f>
        <v>5.25</v>
      </c>
      <c r="AG58" s="137"/>
      <c r="AH58" s="223">
        <v>1</v>
      </c>
      <c r="AI58" s="223">
        <v>5</v>
      </c>
      <c r="AJ58" s="223">
        <v>5</v>
      </c>
      <c r="AK58" s="121">
        <f>AVERAGE(AH58:AJ58)</f>
        <v>3.6666666666666665</v>
      </c>
      <c r="AL58" s="137"/>
      <c r="AM58" s="122" t="s">
        <v>128</v>
      </c>
      <c r="AN58" s="137"/>
      <c r="AO58" s="238" t="s">
        <v>46</v>
      </c>
      <c r="AP58" s="238">
        <v>5</v>
      </c>
      <c r="AQ58" s="238">
        <v>3</v>
      </c>
      <c r="AR58" s="123">
        <f>AVERAGE(AO58:AQ58)</f>
        <v>4</v>
      </c>
      <c r="AS58" s="137"/>
      <c r="AT58" s="120">
        <v>5</v>
      </c>
      <c r="AU58" s="137"/>
      <c r="AV58" s="254" t="s">
        <v>302</v>
      </c>
      <c r="AW58" s="223">
        <v>3</v>
      </c>
      <c r="AX58" s="120">
        <v>3</v>
      </c>
      <c r="AY58" s="137"/>
    </row>
    <row r="59" spans="1:51" s="64" customFormat="1" ht="48.75" customHeight="1">
      <c r="A59" s="298"/>
      <c r="B59" s="89"/>
      <c r="C59" s="89"/>
      <c r="D59" s="89" t="s">
        <v>11</v>
      </c>
      <c r="E59" s="89"/>
      <c r="F59" s="89" t="s">
        <v>13</v>
      </c>
      <c r="G59" s="269" t="s">
        <v>130</v>
      </c>
      <c r="H59" s="269" t="s">
        <v>458</v>
      </c>
      <c r="I59" s="44" t="s">
        <v>264</v>
      </c>
      <c r="J59" s="21" t="s">
        <v>377</v>
      </c>
      <c r="K59" s="137"/>
      <c r="L59" s="89"/>
      <c r="M59" s="89"/>
      <c r="N59" s="155" t="s">
        <v>320</v>
      </c>
      <c r="O59" s="155" t="s">
        <v>359</v>
      </c>
      <c r="P59" s="172" t="s">
        <v>400</v>
      </c>
      <c r="Q59" s="90">
        <f t="shared" si="26"/>
        <v>5.216666666666667</v>
      </c>
      <c r="R59" s="137"/>
      <c r="S59" s="190" t="s">
        <v>46</v>
      </c>
      <c r="T59" s="207" t="s">
        <v>266</v>
      </c>
      <c r="U59" s="21" t="s">
        <v>266</v>
      </c>
      <c r="V59" s="137"/>
      <c r="W59" s="190" t="s">
        <v>46</v>
      </c>
      <c r="X59" s="190" t="s">
        <v>69</v>
      </c>
      <c r="Y59" s="89" t="s">
        <v>69</v>
      </c>
      <c r="Z59" s="137"/>
      <c r="AA59" s="222">
        <v>8</v>
      </c>
      <c r="AB59" s="222">
        <v>7</v>
      </c>
      <c r="AC59" s="222">
        <v>10</v>
      </c>
      <c r="AD59" s="222">
        <v>1</v>
      </c>
      <c r="AE59" s="91"/>
      <c r="AF59" s="286">
        <f t="shared" si="27"/>
        <v>6.5</v>
      </c>
      <c r="AG59" s="137"/>
      <c r="AH59" s="222">
        <v>1</v>
      </c>
      <c r="AI59" s="222">
        <v>5</v>
      </c>
      <c r="AJ59" s="222">
        <v>5</v>
      </c>
      <c r="AK59" s="91">
        <f t="shared" si="2"/>
        <v>3.6666666666666665</v>
      </c>
      <c r="AL59" s="137"/>
      <c r="AM59" s="92" t="s">
        <v>129</v>
      </c>
      <c r="AN59" s="137"/>
      <c r="AO59" s="237" t="s">
        <v>46</v>
      </c>
      <c r="AP59" s="237">
        <v>5</v>
      </c>
      <c r="AQ59" s="237">
        <v>3</v>
      </c>
      <c r="AR59" s="93">
        <f t="shared" si="3"/>
        <v>4</v>
      </c>
      <c r="AS59" s="137"/>
      <c r="AT59" s="91">
        <v>6</v>
      </c>
      <c r="AU59" s="137"/>
      <c r="AV59" s="253" t="s">
        <v>302</v>
      </c>
      <c r="AW59" s="222">
        <v>3</v>
      </c>
      <c r="AX59" s="91">
        <v>3</v>
      </c>
      <c r="AY59" s="137"/>
    </row>
    <row r="60" spans="1:51" s="64" customFormat="1" ht="45.75" customHeight="1">
      <c r="A60" s="298"/>
      <c r="B60" s="116"/>
      <c r="C60" s="116"/>
      <c r="D60" s="116" t="s">
        <v>11</v>
      </c>
      <c r="E60" s="116"/>
      <c r="F60" s="116" t="s">
        <v>13</v>
      </c>
      <c r="G60" s="270" t="s">
        <v>131</v>
      </c>
      <c r="H60" s="270" t="s">
        <v>459</v>
      </c>
      <c r="I60" s="117" t="s">
        <v>277</v>
      </c>
      <c r="J60" s="118" t="s">
        <v>378</v>
      </c>
      <c r="K60" s="137"/>
      <c r="L60" s="116"/>
      <c r="M60" s="116"/>
      <c r="N60" s="156" t="s">
        <v>320</v>
      </c>
      <c r="O60" s="156" t="s">
        <v>359</v>
      </c>
      <c r="P60" s="173" t="s">
        <v>400</v>
      </c>
      <c r="Q60" s="119">
        <f t="shared" si="26"/>
        <v>5.35</v>
      </c>
      <c r="R60" s="137"/>
      <c r="S60" s="191" t="s">
        <v>46</v>
      </c>
      <c r="T60" s="208" t="s">
        <v>409</v>
      </c>
      <c r="U60" s="118" t="s">
        <v>409</v>
      </c>
      <c r="V60" s="137"/>
      <c r="W60" s="191" t="s">
        <v>46</v>
      </c>
      <c r="X60" s="191" t="s">
        <v>72</v>
      </c>
      <c r="Y60" s="116" t="s">
        <v>72</v>
      </c>
      <c r="Z60" s="137"/>
      <c r="AA60" s="223">
        <v>8</v>
      </c>
      <c r="AB60" s="223">
        <v>7</v>
      </c>
      <c r="AC60" s="223">
        <v>10</v>
      </c>
      <c r="AD60" s="223">
        <v>1</v>
      </c>
      <c r="AE60" s="120"/>
      <c r="AF60" s="121">
        <f t="shared" si="27"/>
        <v>6.5</v>
      </c>
      <c r="AG60" s="137"/>
      <c r="AH60" s="223">
        <v>1</v>
      </c>
      <c r="AI60" s="223">
        <v>7</v>
      </c>
      <c r="AJ60" s="223">
        <v>7</v>
      </c>
      <c r="AK60" s="121">
        <f t="shared" si="2"/>
        <v>5</v>
      </c>
      <c r="AL60" s="137"/>
      <c r="AM60" s="122" t="s">
        <v>132</v>
      </c>
      <c r="AN60" s="137"/>
      <c r="AO60" s="238" t="s">
        <v>46</v>
      </c>
      <c r="AP60" s="238">
        <v>3</v>
      </c>
      <c r="AQ60" s="238">
        <v>3</v>
      </c>
      <c r="AR60" s="123">
        <f t="shared" si="3"/>
        <v>3</v>
      </c>
      <c r="AS60" s="137"/>
      <c r="AT60" s="120">
        <v>5</v>
      </c>
      <c r="AU60" s="137"/>
      <c r="AV60" s="254" t="s">
        <v>302</v>
      </c>
      <c r="AW60" s="223">
        <v>3</v>
      </c>
      <c r="AX60" s="120">
        <v>5</v>
      </c>
      <c r="AY60" s="137"/>
    </row>
    <row r="61" spans="1:51" s="64" customFormat="1" ht="48.75" customHeight="1">
      <c r="A61" s="298"/>
      <c r="B61" s="89"/>
      <c r="C61" s="89"/>
      <c r="D61" s="89" t="s">
        <v>11</v>
      </c>
      <c r="E61" s="89"/>
      <c r="F61" s="89" t="s">
        <v>13</v>
      </c>
      <c r="G61" s="269" t="s">
        <v>132</v>
      </c>
      <c r="H61" s="269" t="s">
        <v>460</v>
      </c>
      <c r="I61" s="44" t="s">
        <v>420</v>
      </c>
      <c r="J61" s="21" t="s">
        <v>379</v>
      </c>
      <c r="K61" s="137"/>
      <c r="L61" s="89"/>
      <c r="M61" s="89"/>
      <c r="N61" s="155" t="s">
        <v>320</v>
      </c>
      <c r="O61" s="155" t="s">
        <v>359</v>
      </c>
      <c r="P61" s="172" t="s">
        <v>400</v>
      </c>
      <c r="Q61" s="90">
        <f t="shared" si="26"/>
        <v>2.166666666666667</v>
      </c>
      <c r="R61" s="137"/>
      <c r="S61" s="190" t="s">
        <v>46</v>
      </c>
      <c r="T61" s="207" t="s">
        <v>410</v>
      </c>
      <c r="U61" s="21" t="s">
        <v>410</v>
      </c>
      <c r="V61" s="137"/>
      <c r="W61" s="190" t="s">
        <v>46</v>
      </c>
      <c r="X61" s="190" t="s">
        <v>72</v>
      </c>
      <c r="Y61" s="89" t="s">
        <v>72</v>
      </c>
      <c r="Z61" s="137"/>
      <c r="AA61" s="222"/>
      <c r="AB61" s="222"/>
      <c r="AC61" s="222"/>
      <c r="AD61" s="222">
        <v>1</v>
      </c>
      <c r="AE61" s="91"/>
      <c r="AF61" s="286">
        <f t="shared" si="27"/>
        <v>1</v>
      </c>
      <c r="AG61" s="137"/>
      <c r="AH61" s="222">
        <v>1</v>
      </c>
      <c r="AI61" s="222">
        <v>5</v>
      </c>
      <c r="AJ61" s="222">
        <v>5</v>
      </c>
      <c r="AK61" s="91">
        <f t="shared" si="2"/>
        <v>3.6666666666666665</v>
      </c>
      <c r="AL61" s="137"/>
      <c r="AM61" s="92" t="s">
        <v>131</v>
      </c>
      <c r="AN61" s="137"/>
      <c r="AO61" s="237" t="s">
        <v>46</v>
      </c>
      <c r="AP61" s="237">
        <v>5</v>
      </c>
      <c r="AQ61" s="237">
        <v>3</v>
      </c>
      <c r="AR61" s="93">
        <f t="shared" si="3"/>
        <v>4</v>
      </c>
      <c r="AS61" s="137"/>
      <c r="AT61" s="91">
        <v>3</v>
      </c>
      <c r="AU61" s="137"/>
      <c r="AV61" s="253" t="s">
        <v>302</v>
      </c>
      <c r="AW61" s="222">
        <v>3</v>
      </c>
      <c r="AX61" s="91">
        <v>3</v>
      </c>
      <c r="AY61" s="137"/>
    </row>
    <row r="62" spans="1:51" s="57" customFormat="1" ht="30" customHeight="1">
      <c r="A62" s="298"/>
      <c r="B62" s="84" t="str">
        <f>CONCATENATE(E62,"  ",F62)</f>
        <v>III.3  Vzdělávací politika podniků</v>
      </c>
      <c r="C62" s="84"/>
      <c r="D62" s="84" t="s">
        <v>11</v>
      </c>
      <c r="E62" s="84" t="s">
        <v>39</v>
      </c>
      <c r="F62" s="84" t="s">
        <v>14</v>
      </c>
      <c r="G62" s="268"/>
      <c r="H62" s="293"/>
      <c r="I62" s="43"/>
      <c r="J62" s="20"/>
      <c r="K62" s="136"/>
      <c r="L62" s="84"/>
      <c r="M62" s="84"/>
      <c r="N62" s="154"/>
      <c r="O62" s="154"/>
      <c r="P62" s="171"/>
      <c r="Q62" s="85"/>
      <c r="R62" s="136"/>
      <c r="S62" s="189"/>
      <c r="T62" s="206"/>
      <c r="U62" s="20"/>
      <c r="V62" s="136"/>
      <c r="W62" s="189"/>
      <c r="X62" s="189"/>
      <c r="Y62" s="84"/>
      <c r="Z62" s="136"/>
      <c r="AA62" s="221"/>
      <c r="AB62" s="221"/>
      <c r="AC62" s="221"/>
      <c r="AD62" s="221"/>
      <c r="AE62" s="86"/>
      <c r="AF62" s="363"/>
      <c r="AG62" s="136"/>
      <c r="AH62" s="221"/>
      <c r="AI62" s="221"/>
      <c r="AJ62" s="221"/>
      <c r="AK62" s="86"/>
      <c r="AL62" s="136"/>
      <c r="AM62" s="87"/>
      <c r="AN62" s="136"/>
      <c r="AO62" s="236"/>
      <c r="AP62" s="236"/>
      <c r="AQ62" s="236"/>
      <c r="AR62" s="88"/>
      <c r="AS62" s="136"/>
      <c r="AT62" s="86"/>
      <c r="AU62" s="136"/>
      <c r="AV62" s="252"/>
      <c r="AW62" s="221"/>
      <c r="AX62" s="86"/>
      <c r="AY62" s="136"/>
    </row>
    <row r="63" spans="1:51" s="64" customFormat="1" ht="30" customHeight="1">
      <c r="A63" s="298"/>
      <c r="B63" s="116"/>
      <c r="C63" s="116"/>
      <c r="D63" s="116" t="s">
        <v>11</v>
      </c>
      <c r="E63" s="116"/>
      <c r="F63" s="116" t="s">
        <v>14</v>
      </c>
      <c r="G63" s="270" t="s">
        <v>134</v>
      </c>
      <c r="H63" s="270" t="s">
        <v>133</v>
      </c>
      <c r="I63" s="117" t="s">
        <v>278</v>
      </c>
      <c r="J63" s="118" t="s">
        <v>349</v>
      </c>
      <c r="K63" s="137"/>
      <c r="L63" s="116"/>
      <c r="M63" s="116"/>
      <c r="N63" s="156" t="s">
        <v>320</v>
      </c>
      <c r="O63" s="156" t="s">
        <v>359</v>
      </c>
      <c r="P63" s="173" t="s">
        <v>399</v>
      </c>
      <c r="Q63" s="119">
        <f aca="true" t="shared" si="28" ref="Q63:Q65">0.5*AF63+0.1*AK63+0.1*AR63+0.1*AW63+0.1*AX63+0.1*AT63</f>
        <v>5.4</v>
      </c>
      <c r="R63" s="137"/>
      <c r="S63" s="191" t="s">
        <v>50</v>
      </c>
      <c r="T63" s="208" t="s">
        <v>50</v>
      </c>
      <c r="U63" s="118" t="s">
        <v>46</v>
      </c>
      <c r="V63" s="137"/>
      <c r="W63" s="191" t="s">
        <v>59</v>
      </c>
      <c r="X63" s="191" t="s">
        <v>59</v>
      </c>
      <c r="Y63" s="116" t="s">
        <v>46</v>
      </c>
      <c r="Z63" s="137"/>
      <c r="AA63" s="223">
        <v>6</v>
      </c>
      <c r="AB63" s="223">
        <v>5</v>
      </c>
      <c r="AC63" s="223">
        <v>5</v>
      </c>
      <c r="AD63" s="223">
        <v>10</v>
      </c>
      <c r="AE63" s="120"/>
      <c r="AF63" s="121">
        <f aca="true" t="shared" si="29" ref="AF63:AF65">IF(SUM(AA63:AD63)=0,"5",AVERAGE(AA63:AD63))</f>
        <v>6.5</v>
      </c>
      <c r="AG63" s="137"/>
      <c r="AH63" s="223">
        <v>2</v>
      </c>
      <c r="AI63" s="223">
        <v>2</v>
      </c>
      <c r="AJ63" s="223">
        <v>2</v>
      </c>
      <c r="AK63" s="121">
        <f t="shared" si="2"/>
        <v>2</v>
      </c>
      <c r="AL63" s="137"/>
      <c r="AM63" s="122"/>
      <c r="AN63" s="137"/>
      <c r="AO63" s="238">
        <v>8</v>
      </c>
      <c r="AP63" s="238">
        <v>1</v>
      </c>
      <c r="AQ63" s="238" t="s">
        <v>80</v>
      </c>
      <c r="AR63" s="123">
        <f t="shared" si="3"/>
        <v>4.5</v>
      </c>
      <c r="AS63" s="137"/>
      <c r="AT63" s="120">
        <v>8</v>
      </c>
      <c r="AU63" s="137"/>
      <c r="AV63" s="254" t="s">
        <v>298</v>
      </c>
      <c r="AW63" s="223">
        <v>2</v>
      </c>
      <c r="AX63" s="120">
        <v>5</v>
      </c>
      <c r="AY63" s="137"/>
    </row>
    <row r="64" spans="1:51" s="64" customFormat="1" ht="52.5" customHeight="1">
      <c r="A64" s="298"/>
      <c r="B64" s="89"/>
      <c r="C64" s="89"/>
      <c r="D64" s="89" t="s">
        <v>11</v>
      </c>
      <c r="E64" s="89"/>
      <c r="F64" s="89" t="s">
        <v>14</v>
      </c>
      <c r="G64" s="269" t="s">
        <v>133</v>
      </c>
      <c r="H64" s="269" t="s">
        <v>461</v>
      </c>
      <c r="I64" s="281" t="s">
        <v>421</v>
      </c>
      <c r="J64" s="21" t="s">
        <v>348</v>
      </c>
      <c r="K64" s="137"/>
      <c r="L64" s="89"/>
      <c r="M64" s="89"/>
      <c r="N64" s="155" t="s">
        <v>320</v>
      </c>
      <c r="O64" s="155" t="s">
        <v>359</v>
      </c>
      <c r="P64" s="172" t="s">
        <v>400</v>
      </c>
      <c r="Q64" s="90">
        <f>0.5*AF64+0.1*AK64+0.1*AR64+0.1*AW64+0.1*AX64+0.1*AT64</f>
        <v>5.050000000000001</v>
      </c>
      <c r="R64" s="137"/>
      <c r="S64" s="190" t="s">
        <v>50</v>
      </c>
      <c r="T64" s="207" t="s">
        <v>50</v>
      </c>
      <c r="U64" s="21" t="s">
        <v>46</v>
      </c>
      <c r="V64" s="137"/>
      <c r="W64" s="190" t="s">
        <v>59</v>
      </c>
      <c r="X64" s="190" t="s">
        <v>59</v>
      </c>
      <c r="Y64" s="89" t="s">
        <v>46</v>
      </c>
      <c r="Z64" s="137"/>
      <c r="AA64" s="222">
        <v>6</v>
      </c>
      <c r="AB64" s="222">
        <v>5</v>
      </c>
      <c r="AC64" s="222">
        <v>6</v>
      </c>
      <c r="AD64" s="222">
        <v>1</v>
      </c>
      <c r="AE64" s="91"/>
      <c r="AF64" s="286">
        <f>IF(SUM(AA64:AD64)=0,"5",AVERAGE(AA64:AD64))</f>
        <v>4.5</v>
      </c>
      <c r="AG64" s="137"/>
      <c r="AH64" s="222">
        <v>10</v>
      </c>
      <c r="AI64" s="222">
        <v>10</v>
      </c>
      <c r="AJ64" s="222">
        <v>1</v>
      </c>
      <c r="AK64" s="91">
        <f>AVERAGE(AH64:AJ64)</f>
        <v>7</v>
      </c>
      <c r="AL64" s="137"/>
      <c r="AM64" s="94"/>
      <c r="AN64" s="137"/>
      <c r="AO64" s="237">
        <v>8</v>
      </c>
      <c r="AP64" s="237" t="s">
        <v>46</v>
      </c>
      <c r="AQ64" s="237">
        <v>6</v>
      </c>
      <c r="AR64" s="93">
        <f>AVERAGE(AO64:AQ64)</f>
        <v>7</v>
      </c>
      <c r="AS64" s="137"/>
      <c r="AT64" s="91">
        <v>4</v>
      </c>
      <c r="AU64" s="137"/>
      <c r="AV64" s="255" t="s">
        <v>310</v>
      </c>
      <c r="AW64" s="222">
        <v>5</v>
      </c>
      <c r="AX64" s="91">
        <v>5</v>
      </c>
      <c r="AY64" s="137"/>
    </row>
    <row r="65" spans="1:51" s="64" customFormat="1" ht="30" customHeight="1">
      <c r="A65" s="298"/>
      <c r="B65" s="116"/>
      <c r="C65" s="116"/>
      <c r="D65" s="116" t="s">
        <v>11</v>
      </c>
      <c r="E65" s="116"/>
      <c r="F65" s="116" t="s">
        <v>14</v>
      </c>
      <c r="G65" s="270" t="s">
        <v>135</v>
      </c>
      <c r="H65" s="270" t="s">
        <v>462</v>
      </c>
      <c r="I65" s="117" t="s">
        <v>73</v>
      </c>
      <c r="J65" s="118" t="s">
        <v>350</v>
      </c>
      <c r="K65" s="137"/>
      <c r="L65" s="116"/>
      <c r="M65" s="116"/>
      <c r="N65" s="156" t="s">
        <v>320</v>
      </c>
      <c r="O65" s="156" t="s">
        <v>359</v>
      </c>
      <c r="P65" s="173" t="s">
        <v>400</v>
      </c>
      <c r="Q65" s="119">
        <f t="shared" si="28"/>
        <v>5.450000000000001</v>
      </c>
      <c r="R65" s="137"/>
      <c r="S65" s="191" t="s">
        <v>50</v>
      </c>
      <c r="T65" s="208" t="s">
        <v>50</v>
      </c>
      <c r="U65" s="118" t="s">
        <v>46</v>
      </c>
      <c r="V65" s="137"/>
      <c r="W65" s="191" t="s">
        <v>59</v>
      </c>
      <c r="X65" s="191" t="s">
        <v>59</v>
      </c>
      <c r="Y65" s="116" t="s">
        <v>46</v>
      </c>
      <c r="Z65" s="137"/>
      <c r="AA65" s="223">
        <v>6</v>
      </c>
      <c r="AB65" s="223">
        <v>5</v>
      </c>
      <c r="AC65" s="223">
        <v>10</v>
      </c>
      <c r="AD65" s="223">
        <v>1</v>
      </c>
      <c r="AE65" s="120"/>
      <c r="AF65" s="121">
        <f t="shared" si="29"/>
        <v>5.5</v>
      </c>
      <c r="AG65" s="137"/>
      <c r="AH65" s="223">
        <v>10</v>
      </c>
      <c r="AI65" s="223">
        <v>10</v>
      </c>
      <c r="AJ65" s="223">
        <v>1</v>
      </c>
      <c r="AK65" s="121">
        <f t="shared" si="2"/>
        <v>7</v>
      </c>
      <c r="AL65" s="137"/>
      <c r="AM65" s="122"/>
      <c r="AN65" s="137"/>
      <c r="AO65" s="238">
        <v>8</v>
      </c>
      <c r="AP65" s="238" t="s">
        <v>46</v>
      </c>
      <c r="AQ65" s="238">
        <v>4</v>
      </c>
      <c r="AR65" s="123">
        <f t="shared" si="3"/>
        <v>6</v>
      </c>
      <c r="AS65" s="137"/>
      <c r="AT65" s="120">
        <v>4</v>
      </c>
      <c r="AU65" s="137"/>
      <c r="AV65" s="254" t="s">
        <v>310</v>
      </c>
      <c r="AW65" s="223">
        <v>5</v>
      </c>
      <c r="AX65" s="120">
        <v>5</v>
      </c>
      <c r="AY65" s="137"/>
    </row>
    <row r="66" spans="1:51" s="57" customFormat="1" ht="30" customHeight="1">
      <c r="A66" s="298"/>
      <c r="B66" s="84" t="str">
        <f>CONCATENATE(E66,"  ",F66)</f>
        <v>III.4  Kvalita DV</v>
      </c>
      <c r="C66" s="84"/>
      <c r="D66" s="84" t="s">
        <v>11</v>
      </c>
      <c r="E66" s="84" t="s">
        <v>40</v>
      </c>
      <c r="F66" s="84" t="s">
        <v>15</v>
      </c>
      <c r="G66" s="268"/>
      <c r="H66" s="293"/>
      <c r="I66" s="43"/>
      <c r="J66" s="20"/>
      <c r="K66" s="136"/>
      <c r="L66" s="84"/>
      <c r="M66" s="84"/>
      <c r="N66" s="154"/>
      <c r="O66" s="154"/>
      <c r="P66" s="171"/>
      <c r="Q66" s="85"/>
      <c r="R66" s="136"/>
      <c r="S66" s="189"/>
      <c r="T66" s="206"/>
      <c r="U66" s="20"/>
      <c r="V66" s="136"/>
      <c r="W66" s="189"/>
      <c r="X66" s="189"/>
      <c r="Y66" s="84"/>
      <c r="Z66" s="136"/>
      <c r="AA66" s="221"/>
      <c r="AB66" s="221"/>
      <c r="AC66" s="221"/>
      <c r="AD66" s="221"/>
      <c r="AE66" s="86"/>
      <c r="AF66" s="363"/>
      <c r="AG66" s="136"/>
      <c r="AH66" s="221"/>
      <c r="AI66" s="221"/>
      <c r="AJ66" s="221"/>
      <c r="AK66" s="86"/>
      <c r="AL66" s="136"/>
      <c r="AM66" s="87"/>
      <c r="AN66" s="136"/>
      <c r="AO66" s="236"/>
      <c r="AP66" s="236"/>
      <c r="AQ66" s="236"/>
      <c r="AR66" s="88"/>
      <c r="AS66" s="136"/>
      <c r="AT66" s="86"/>
      <c r="AU66" s="136"/>
      <c r="AV66" s="252"/>
      <c r="AW66" s="221"/>
      <c r="AX66" s="86"/>
      <c r="AY66" s="136"/>
    </row>
    <row r="67" spans="1:51" s="57" customFormat="1" ht="30" customHeight="1">
      <c r="A67" s="298"/>
      <c r="B67" s="89"/>
      <c r="C67" s="89"/>
      <c r="D67" s="89"/>
      <c r="E67" s="89"/>
      <c r="F67" s="89"/>
      <c r="G67" s="269" t="s">
        <v>290</v>
      </c>
      <c r="H67" s="269" t="s">
        <v>463</v>
      </c>
      <c r="I67" s="44" t="s">
        <v>291</v>
      </c>
      <c r="J67" s="21" t="s">
        <v>351</v>
      </c>
      <c r="K67" s="137"/>
      <c r="L67" s="89"/>
      <c r="M67" s="89"/>
      <c r="N67" s="155" t="s">
        <v>320</v>
      </c>
      <c r="O67" s="155" t="s">
        <v>359</v>
      </c>
      <c r="P67" s="172" t="s">
        <v>400</v>
      </c>
      <c r="Q67" s="90">
        <f>0.5*AF67+0.1*AK67+0.1*AR67+0.1*AW67+0.1*AX67+0.1*AT67</f>
        <v>4</v>
      </c>
      <c r="R67" s="137"/>
      <c r="S67" s="190" t="s">
        <v>46</v>
      </c>
      <c r="T67" s="207" t="s">
        <v>292</v>
      </c>
      <c r="U67" s="21" t="s">
        <v>292</v>
      </c>
      <c r="V67" s="137"/>
      <c r="W67" s="190"/>
      <c r="X67" s="190"/>
      <c r="Y67" s="89"/>
      <c r="Z67" s="137"/>
      <c r="AA67" s="222">
        <v>8</v>
      </c>
      <c r="AB67" s="222">
        <v>5</v>
      </c>
      <c r="AC67" s="222" t="s">
        <v>46</v>
      </c>
      <c r="AD67" s="222">
        <v>1</v>
      </c>
      <c r="AE67" s="91"/>
      <c r="AF67" s="286">
        <f>IF(SUM(AA67:AD67)=0,"5",AVERAGE(AA67:AD67))</f>
        <v>4.666666666666667</v>
      </c>
      <c r="AG67" s="137"/>
      <c r="AH67" s="222">
        <v>1</v>
      </c>
      <c r="AI67" s="222">
        <v>2</v>
      </c>
      <c r="AJ67" s="222">
        <v>2</v>
      </c>
      <c r="AK67" s="91">
        <f aca="true" t="shared" si="30" ref="AK67:AK101">AVERAGE(AH67:AJ67)</f>
        <v>1.6666666666666667</v>
      </c>
      <c r="AL67" s="137"/>
      <c r="AM67" s="94"/>
      <c r="AN67" s="137"/>
      <c r="AO67" s="237" t="s">
        <v>46</v>
      </c>
      <c r="AP67" s="237" t="s">
        <v>46</v>
      </c>
      <c r="AQ67" s="237" t="s">
        <v>46</v>
      </c>
      <c r="AR67" s="93">
        <v>5</v>
      </c>
      <c r="AS67" s="137"/>
      <c r="AT67" s="91">
        <v>7</v>
      </c>
      <c r="AU67" s="137"/>
      <c r="AV67" s="253" t="s">
        <v>307</v>
      </c>
      <c r="AW67" s="222">
        <v>1</v>
      </c>
      <c r="AX67" s="91">
        <v>2</v>
      </c>
      <c r="AY67" s="137"/>
    </row>
    <row r="68" spans="1:51" s="57" customFormat="1" ht="30" customHeight="1">
      <c r="A68" s="298"/>
      <c r="B68" s="84" t="str">
        <f>CONCATENATE(E68,"  ",F68)</f>
        <v>III.5  Bariéry účasti na DV</v>
      </c>
      <c r="C68" s="84"/>
      <c r="D68" s="84" t="s">
        <v>11</v>
      </c>
      <c r="E68" s="84" t="s">
        <v>41</v>
      </c>
      <c r="F68" s="84" t="s">
        <v>16</v>
      </c>
      <c r="G68" s="268"/>
      <c r="H68" s="293"/>
      <c r="I68" s="43"/>
      <c r="J68" s="20"/>
      <c r="K68" s="136"/>
      <c r="L68" s="84"/>
      <c r="M68" s="84"/>
      <c r="N68" s="154"/>
      <c r="O68" s="154"/>
      <c r="P68" s="171"/>
      <c r="Q68" s="85"/>
      <c r="R68" s="136"/>
      <c r="S68" s="189"/>
      <c r="T68" s="206"/>
      <c r="U68" s="20"/>
      <c r="V68" s="136"/>
      <c r="W68" s="189"/>
      <c r="X68" s="189"/>
      <c r="Y68" s="84"/>
      <c r="Z68" s="136"/>
      <c r="AA68" s="221"/>
      <c r="AB68" s="221"/>
      <c r="AC68" s="221"/>
      <c r="AD68" s="221"/>
      <c r="AE68" s="86"/>
      <c r="AF68" s="363"/>
      <c r="AG68" s="136"/>
      <c r="AH68" s="221"/>
      <c r="AI68" s="221"/>
      <c r="AJ68" s="221"/>
      <c r="AK68" s="86"/>
      <c r="AL68" s="136"/>
      <c r="AM68" s="87"/>
      <c r="AN68" s="136"/>
      <c r="AO68" s="236"/>
      <c r="AP68" s="236"/>
      <c r="AQ68" s="236"/>
      <c r="AR68" s="88"/>
      <c r="AS68" s="136"/>
      <c r="AT68" s="86"/>
      <c r="AU68" s="136"/>
      <c r="AV68" s="252"/>
      <c r="AW68" s="221"/>
      <c r="AX68" s="86"/>
      <c r="AY68" s="136"/>
    </row>
    <row r="69" spans="1:51" s="64" customFormat="1" ht="30" customHeight="1">
      <c r="A69" s="298"/>
      <c r="B69" s="89"/>
      <c r="C69" s="89"/>
      <c r="D69" s="89" t="s">
        <v>11</v>
      </c>
      <c r="E69" s="89"/>
      <c r="F69" s="89" t="s">
        <v>16</v>
      </c>
      <c r="G69" s="269" t="s">
        <v>136</v>
      </c>
      <c r="H69" s="269" t="s">
        <v>136</v>
      </c>
      <c r="I69" s="45" t="s">
        <v>183</v>
      </c>
      <c r="J69" s="22" t="s">
        <v>352</v>
      </c>
      <c r="K69" s="137"/>
      <c r="L69" s="89"/>
      <c r="M69" s="89"/>
      <c r="N69" s="155" t="s">
        <v>320</v>
      </c>
      <c r="O69" s="155" t="s">
        <v>359</v>
      </c>
      <c r="P69" s="172" t="s">
        <v>399</v>
      </c>
      <c r="Q69" s="90">
        <f aca="true" t="shared" si="31" ref="Q69:Q72">0.5*AF69+0.1*AK69+0.1*AR69+0.1*AW69+0.1*AX69+0.1*AT69</f>
        <v>8.566666666666668</v>
      </c>
      <c r="R69" s="137"/>
      <c r="S69" s="192" t="s">
        <v>58</v>
      </c>
      <c r="T69" s="209" t="s">
        <v>58</v>
      </c>
      <c r="U69" s="22" t="s">
        <v>58</v>
      </c>
      <c r="V69" s="137"/>
      <c r="W69" s="190" t="s">
        <v>59</v>
      </c>
      <c r="X69" s="190" t="s">
        <v>59</v>
      </c>
      <c r="Y69" s="89" t="s">
        <v>59</v>
      </c>
      <c r="Z69" s="137"/>
      <c r="AA69" s="222" t="s">
        <v>46</v>
      </c>
      <c r="AB69" s="222" t="s">
        <v>46</v>
      </c>
      <c r="AC69" s="222" t="s">
        <v>46</v>
      </c>
      <c r="AD69" s="222">
        <v>10</v>
      </c>
      <c r="AE69" s="91"/>
      <c r="AF69" s="286">
        <f aca="true" t="shared" si="32" ref="AF69:AF72">IF(SUM(AA69:AD69)=0,"5",AVERAGE(AA69:AD69))</f>
        <v>10</v>
      </c>
      <c r="AG69" s="137"/>
      <c r="AH69" s="222">
        <v>10</v>
      </c>
      <c r="AI69" s="222">
        <v>10</v>
      </c>
      <c r="AJ69" s="222">
        <v>6</v>
      </c>
      <c r="AK69" s="91">
        <f t="shared" si="30"/>
        <v>8.666666666666666</v>
      </c>
      <c r="AL69" s="137"/>
      <c r="AM69" s="94"/>
      <c r="AN69" s="137"/>
      <c r="AO69" s="237">
        <v>8</v>
      </c>
      <c r="AP69" s="237" t="s">
        <v>80</v>
      </c>
      <c r="AQ69" s="237" t="s">
        <v>80</v>
      </c>
      <c r="AR69" s="93">
        <f aca="true" t="shared" si="33" ref="AR69:AR101">AVERAGE(AO69:AQ69)</f>
        <v>8</v>
      </c>
      <c r="AS69" s="137"/>
      <c r="AT69" s="91">
        <v>8</v>
      </c>
      <c r="AU69" s="137"/>
      <c r="AV69" s="253" t="s">
        <v>308</v>
      </c>
      <c r="AW69" s="222">
        <v>5</v>
      </c>
      <c r="AX69" s="91">
        <v>6</v>
      </c>
      <c r="AY69" s="137"/>
    </row>
    <row r="70" spans="1:51" s="64" customFormat="1" ht="30" customHeight="1">
      <c r="A70" s="298"/>
      <c r="B70" s="116"/>
      <c r="C70" s="116"/>
      <c r="D70" s="116" t="s">
        <v>11</v>
      </c>
      <c r="E70" s="116"/>
      <c r="F70" s="116" t="s">
        <v>16</v>
      </c>
      <c r="G70" s="270" t="s">
        <v>137</v>
      </c>
      <c r="H70" s="270" t="s">
        <v>137</v>
      </c>
      <c r="I70" s="117" t="s">
        <v>184</v>
      </c>
      <c r="J70" s="118" t="s">
        <v>353</v>
      </c>
      <c r="K70" s="137"/>
      <c r="L70" s="116"/>
      <c r="M70" s="116"/>
      <c r="N70" s="156" t="s">
        <v>320</v>
      </c>
      <c r="O70" s="156" t="s">
        <v>359</v>
      </c>
      <c r="P70" s="173" t="s">
        <v>399</v>
      </c>
      <c r="Q70" s="119">
        <f t="shared" si="31"/>
        <v>8.766666666666667</v>
      </c>
      <c r="R70" s="137"/>
      <c r="S70" s="191" t="s">
        <v>58</v>
      </c>
      <c r="T70" s="208" t="s">
        <v>58</v>
      </c>
      <c r="U70" s="118" t="s">
        <v>58</v>
      </c>
      <c r="V70" s="137"/>
      <c r="W70" s="191" t="s">
        <v>59</v>
      </c>
      <c r="X70" s="191" t="s">
        <v>59</v>
      </c>
      <c r="Y70" s="116" t="s">
        <v>59</v>
      </c>
      <c r="Z70" s="137"/>
      <c r="AA70" s="223" t="s">
        <v>46</v>
      </c>
      <c r="AB70" s="223" t="s">
        <v>46</v>
      </c>
      <c r="AC70" s="223" t="s">
        <v>46</v>
      </c>
      <c r="AD70" s="223">
        <v>10</v>
      </c>
      <c r="AE70" s="120"/>
      <c r="AF70" s="121">
        <f t="shared" si="32"/>
        <v>10</v>
      </c>
      <c r="AG70" s="137"/>
      <c r="AH70" s="223">
        <v>10</v>
      </c>
      <c r="AI70" s="223">
        <v>10</v>
      </c>
      <c r="AJ70" s="223">
        <v>6</v>
      </c>
      <c r="AK70" s="121">
        <f t="shared" si="30"/>
        <v>8.666666666666666</v>
      </c>
      <c r="AL70" s="137"/>
      <c r="AM70" s="122"/>
      <c r="AN70" s="137"/>
      <c r="AO70" s="238">
        <v>8</v>
      </c>
      <c r="AP70" s="238" t="s">
        <v>80</v>
      </c>
      <c r="AQ70" s="238" t="s">
        <v>80</v>
      </c>
      <c r="AR70" s="123">
        <f t="shared" si="33"/>
        <v>8</v>
      </c>
      <c r="AS70" s="137"/>
      <c r="AT70" s="120">
        <v>10</v>
      </c>
      <c r="AU70" s="137"/>
      <c r="AV70" s="254" t="s">
        <v>308</v>
      </c>
      <c r="AW70" s="223">
        <v>5</v>
      </c>
      <c r="AX70" s="120">
        <v>6</v>
      </c>
      <c r="AY70" s="137"/>
    </row>
    <row r="71" spans="1:51" s="64" customFormat="1" ht="40.5" customHeight="1">
      <c r="A71" s="298"/>
      <c r="B71" s="89"/>
      <c r="C71" s="89"/>
      <c r="D71" s="89" t="s">
        <v>11</v>
      </c>
      <c r="E71" s="89"/>
      <c r="F71" s="89" t="s">
        <v>16</v>
      </c>
      <c r="G71" s="269" t="s">
        <v>138</v>
      </c>
      <c r="H71" s="269" t="s">
        <v>464</v>
      </c>
      <c r="I71" s="45" t="s">
        <v>74</v>
      </c>
      <c r="J71" s="22" t="s">
        <v>354</v>
      </c>
      <c r="K71" s="137"/>
      <c r="L71" s="89"/>
      <c r="M71" s="89"/>
      <c r="N71" s="155" t="s">
        <v>320</v>
      </c>
      <c r="O71" s="155" t="s">
        <v>359</v>
      </c>
      <c r="P71" s="172" t="s">
        <v>400</v>
      </c>
      <c r="Q71" s="90">
        <f t="shared" si="31"/>
        <v>3.7333333333333334</v>
      </c>
      <c r="R71" s="137"/>
      <c r="S71" s="192" t="s">
        <v>50</v>
      </c>
      <c r="T71" s="209" t="s">
        <v>50</v>
      </c>
      <c r="U71" s="22" t="s">
        <v>46</v>
      </c>
      <c r="V71" s="137"/>
      <c r="W71" s="190" t="s">
        <v>59</v>
      </c>
      <c r="X71" s="190" t="s">
        <v>59</v>
      </c>
      <c r="Y71" s="89" t="s">
        <v>46</v>
      </c>
      <c r="Z71" s="137"/>
      <c r="AA71" s="222" t="s">
        <v>46</v>
      </c>
      <c r="AB71" s="222" t="s">
        <v>46</v>
      </c>
      <c r="AC71" s="222" t="s">
        <v>46</v>
      </c>
      <c r="AD71" s="222">
        <v>1</v>
      </c>
      <c r="AE71" s="91"/>
      <c r="AF71" s="286">
        <f t="shared" si="32"/>
        <v>1</v>
      </c>
      <c r="AG71" s="137"/>
      <c r="AH71" s="222">
        <v>9</v>
      </c>
      <c r="AI71" s="222">
        <v>9</v>
      </c>
      <c r="AJ71" s="222">
        <v>1</v>
      </c>
      <c r="AK71" s="91">
        <f t="shared" si="30"/>
        <v>6.333333333333333</v>
      </c>
      <c r="AL71" s="137"/>
      <c r="AM71" s="94" t="s">
        <v>149</v>
      </c>
      <c r="AN71" s="137"/>
      <c r="AO71" s="237">
        <v>8</v>
      </c>
      <c r="AP71" s="237" t="s">
        <v>46</v>
      </c>
      <c r="AQ71" s="237">
        <v>8</v>
      </c>
      <c r="AR71" s="93">
        <f t="shared" si="33"/>
        <v>8</v>
      </c>
      <c r="AS71" s="137"/>
      <c r="AT71" s="91">
        <v>6</v>
      </c>
      <c r="AU71" s="137"/>
      <c r="AV71" s="255" t="s">
        <v>300</v>
      </c>
      <c r="AW71" s="222">
        <v>7</v>
      </c>
      <c r="AX71" s="91">
        <v>5</v>
      </c>
      <c r="AY71" s="137"/>
    </row>
    <row r="72" spans="1:51" s="64" customFormat="1" ht="51.75" customHeight="1">
      <c r="A72" s="298"/>
      <c r="B72" s="116"/>
      <c r="C72" s="116"/>
      <c r="D72" s="116" t="s">
        <v>11</v>
      </c>
      <c r="E72" s="116"/>
      <c r="F72" s="116" t="s">
        <v>16</v>
      </c>
      <c r="G72" s="270" t="s">
        <v>139</v>
      </c>
      <c r="H72" s="270" t="s">
        <v>465</v>
      </c>
      <c r="I72" s="282" t="s">
        <v>185</v>
      </c>
      <c r="J72" s="118" t="s">
        <v>355</v>
      </c>
      <c r="K72" s="137"/>
      <c r="L72" s="116"/>
      <c r="M72" s="116"/>
      <c r="N72" s="156" t="s">
        <v>320</v>
      </c>
      <c r="O72" s="156" t="s">
        <v>359</v>
      </c>
      <c r="P72" s="173" t="s">
        <v>400</v>
      </c>
      <c r="Q72" s="119">
        <f t="shared" si="31"/>
        <v>3.7333333333333334</v>
      </c>
      <c r="R72" s="137"/>
      <c r="S72" s="191" t="s">
        <v>50</v>
      </c>
      <c r="T72" s="208" t="s">
        <v>50</v>
      </c>
      <c r="U72" s="118" t="s">
        <v>46</v>
      </c>
      <c r="V72" s="137"/>
      <c r="W72" s="191" t="s">
        <v>59</v>
      </c>
      <c r="X72" s="191" t="s">
        <v>59</v>
      </c>
      <c r="Y72" s="116" t="s">
        <v>46</v>
      </c>
      <c r="Z72" s="137"/>
      <c r="AA72" s="223" t="s">
        <v>46</v>
      </c>
      <c r="AB72" s="223" t="s">
        <v>46</v>
      </c>
      <c r="AC72" s="223" t="s">
        <v>46</v>
      </c>
      <c r="AD72" s="223">
        <v>1</v>
      </c>
      <c r="AE72" s="120"/>
      <c r="AF72" s="121">
        <f t="shared" si="32"/>
        <v>1</v>
      </c>
      <c r="AG72" s="137"/>
      <c r="AH72" s="223">
        <v>9</v>
      </c>
      <c r="AI72" s="223">
        <v>9</v>
      </c>
      <c r="AJ72" s="223">
        <v>1</v>
      </c>
      <c r="AK72" s="121">
        <f t="shared" si="30"/>
        <v>6.333333333333333</v>
      </c>
      <c r="AL72" s="137"/>
      <c r="AM72" s="122"/>
      <c r="AN72" s="137"/>
      <c r="AO72" s="238">
        <v>8</v>
      </c>
      <c r="AP72" s="238" t="s">
        <v>46</v>
      </c>
      <c r="AQ72" s="238">
        <v>6</v>
      </c>
      <c r="AR72" s="123">
        <f t="shared" si="33"/>
        <v>7</v>
      </c>
      <c r="AS72" s="137"/>
      <c r="AT72" s="120">
        <v>9</v>
      </c>
      <c r="AU72" s="137"/>
      <c r="AV72" s="254" t="s">
        <v>310</v>
      </c>
      <c r="AW72" s="223">
        <v>5</v>
      </c>
      <c r="AX72" s="120">
        <v>5</v>
      </c>
      <c r="AY72" s="137"/>
    </row>
    <row r="73" spans="1:51" s="64" customFormat="1" ht="30" customHeight="1">
      <c r="A73" s="299" t="s">
        <v>287</v>
      </c>
      <c r="B73" s="95" t="str">
        <f>CONCATENATE(E73,"  ",F73)</f>
        <v>IV.0  Účast dospělých na dalším vzdělávání</v>
      </c>
      <c r="C73" s="95" t="s">
        <v>24</v>
      </c>
      <c r="D73" s="95" t="s">
        <v>12</v>
      </c>
      <c r="E73" s="95" t="s">
        <v>157</v>
      </c>
      <c r="F73" s="95" t="s">
        <v>164</v>
      </c>
      <c r="G73" s="271"/>
      <c r="H73" s="294"/>
      <c r="I73" s="46"/>
      <c r="J73" s="23"/>
      <c r="K73" s="138"/>
      <c r="L73" s="95"/>
      <c r="M73" s="95"/>
      <c r="N73" s="157"/>
      <c r="O73" s="157"/>
      <c r="P73" s="174"/>
      <c r="Q73" s="96"/>
      <c r="R73" s="138"/>
      <c r="S73" s="193"/>
      <c r="T73" s="210"/>
      <c r="U73" s="23"/>
      <c r="V73" s="138"/>
      <c r="W73" s="193"/>
      <c r="X73" s="193"/>
      <c r="Y73" s="95"/>
      <c r="Z73" s="138"/>
      <c r="AA73" s="224"/>
      <c r="AB73" s="224"/>
      <c r="AC73" s="224"/>
      <c r="AD73" s="224"/>
      <c r="AE73" s="97"/>
      <c r="AF73" s="364"/>
      <c r="AG73" s="138"/>
      <c r="AH73" s="224"/>
      <c r="AI73" s="224"/>
      <c r="AJ73" s="224"/>
      <c r="AK73" s="97"/>
      <c r="AL73" s="138"/>
      <c r="AM73" s="98"/>
      <c r="AN73" s="138"/>
      <c r="AO73" s="239"/>
      <c r="AP73" s="239"/>
      <c r="AQ73" s="239"/>
      <c r="AR73" s="99"/>
      <c r="AS73" s="138"/>
      <c r="AT73" s="97"/>
      <c r="AU73" s="138"/>
      <c r="AV73" s="256"/>
      <c r="AW73" s="224"/>
      <c r="AX73" s="97"/>
      <c r="AY73" s="138"/>
    </row>
    <row r="74" spans="1:51" s="64" customFormat="1" ht="54" customHeight="1">
      <c r="A74" s="299"/>
      <c r="B74" s="32"/>
      <c r="C74" s="32"/>
      <c r="D74" s="32" t="s">
        <v>12</v>
      </c>
      <c r="E74" s="32"/>
      <c r="F74" s="32" t="s">
        <v>164</v>
      </c>
      <c r="G74" s="51" t="s">
        <v>158</v>
      </c>
      <c r="H74" s="51" t="s">
        <v>158</v>
      </c>
      <c r="I74" s="285" t="s">
        <v>423</v>
      </c>
      <c r="J74" s="25" t="s">
        <v>422</v>
      </c>
      <c r="K74" s="139"/>
      <c r="L74" s="32"/>
      <c r="M74" s="32"/>
      <c r="N74" s="158" t="s">
        <v>320</v>
      </c>
      <c r="O74" s="158" t="s">
        <v>359</v>
      </c>
      <c r="P74" s="175" t="s">
        <v>399</v>
      </c>
      <c r="Q74" s="100">
        <f aca="true" t="shared" si="34" ref="Q74:Q75">0.5*AF74+0.1*AK74+0.1*AR74+0.1*AW74+0.1*AX74+0.1*AT74</f>
        <v>7.3916666666666675</v>
      </c>
      <c r="R74" s="139"/>
      <c r="S74" s="194" t="s">
        <v>401</v>
      </c>
      <c r="T74" s="194" t="s">
        <v>401</v>
      </c>
      <c r="U74" s="32" t="s">
        <v>401</v>
      </c>
      <c r="V74" s="139"/>
      <c r="W74" s="194" t="s">
        <v>49</v>
      </c>
      <c r="X74" s="194" t="s">
        <v>49</v>
      </c>
      <c r="Y74" s="32" t="s">
        <v>49</v>
      </c>
      <c r="Z74" s="139"/>
      <c r="AA74" s="225">
        <v>8</v>
      </c>
      <c r="AB74" s="225">
        <v>6</v>
      </c>
      <c r="AC74" s="225">
        <v>5</v>
      </c>
      <c r="AD74" s="225">
        <v>6</v>
      </c>
      <c r="AE74" s="101"/>
      <c r="AF74" s="365">
        <f aca="true" t="shared" si="35" ref="AF74:AF75">IF(SUM(AA74:AD74)=0,"5",AVERAGE(AA74:AD74))</f>
        <v>6.25</v>
      </c>
      <c r="AG74" s="139"/>
      <c r="AH74" s="225">
        <v>10</v>
      </c>
      <c r="AI74" s="225">
        <v>10</v>
      </c>
      <c r="AJ74" s="225">
        <v>8</v>
      </c>
      <c r="AK74" s="101">
        <f t="shared" si="30"/>
        <v>9.333333333333334</v>
      </c>
      <c r="AL74" s="139"/>
      <c r="AM74" s="102" t="s">
        <v>159</v>
      </c>
      <c r="AN74" s="139"/>
      <c r="AO74" s="240">
        <v>8</v>
      </c>
      <c r="AP74" s="240">
        <v>6</v>
      </c>
      <c r="AQ74" s="240">
        <v>8</v>
      </c>
      <c r="AR74" s="103">
        <f t="shared" si="33"/>
        <v>7.333333333333333</v>
      </c>
      <c r="AS74" s="139"/>
      <c r="AT74" s="101">
        <v>7</v>
      </c>
      <c r="AU74" s="139"/>
      <c r="AV74" s="257" t="s">
        <v>311</v>
      </c>
      <c r="AW74" s="225">
        <v>9</v>
      </c>
      <c r="AX74" s="101">
        <v>10</v>
      </c>
      <c r="AY74" s="139"/>
    </row>
    <row r="75" spans="1:51" s="64" customFormat="1" ht="53.25" customHeight="1">
      <c r="A75" s="299"/>
      <c r="B75" s="124"/>
      <c r="C75" s="124"/>
      <c r="D75" s="124" t="s">
        <v>12</v>
      </c>
      <c r="E75" s="124"/>
      <c r="F75" s="124" t="s">
        <v>164</v>
      </c>
      <c r="G75" s="272" t="s">
        <v>159</v>
      </c>
      <c r="H75" s="272" t="s">
        <v>466</v>
      </c>
      <c r="I75" s="277" t="s">
        <v>424</v>
      </c>
      <c r="J75" s="126" t="s">
        <v>356</v>
      </c>
      <c r="K75" s="140"/>
      <c r="L75" s="124"/>
      <c r="M75" s="124"/>
      <c r="N75" s="159" t="s">
        <v>320</v>
      </c>
      <c r="O75" s="159" t="s">
        <v>359</v>
      </c>
      <c r="P75" s="176" t="s">
        <v>400</v>
      </c>
      <c r="Q75" s="127">
        <f t="shared" si="34"/>
        <v>6.108333333333334</v>
      </c>
      <c r="R75" s="140"/>
      <c r="S75" s="195" t="s">
        <v>58</v>
      </c>
      <c r="T75" s="211" t="s">
        <v>58</v>
      </c>
      <c r="U75" s="126" t="s">
        <v>58</v>
      </c>
      <c r="V75" s="140"/>
      <c r="W75" s="195" t="s">
        <v>59</v>
      </c>
      <c r="X75" s="195" t="s">
        <v>59</v>
      </c>
      <c r="Y75" s="124" t="s">
        <v>59</v>
      </c>
      <c r="Z75" s="140"/>
      <c r="AA75" s="226">
        <v>8</v>
      </c>
      <c r="AB75" s="226">
        <v>6</v>
      </c>
      <c r="AC75" s="226">
        <v>1</v>
      </c>
      <c r="AD75" s="226">
        <v>4</v>
      </c>
      <c r="AE75" s="128"/>
      <c r="AF75" s="129">
        <f t="shared" si="35"/>
        <v>4.75</v>
      </c>
      <c r="AG75" s="140"/>
      <c r="AH75" s="226">
        <v>10</v>
      </c>
      <c r="AI75" s="226">
        <v>10</v>
      </c>
      <c r="AJ75" s="226">
        <v>8</v>
      </c>
      <c r="AK75" s="129">
        <f t="shared" si="30"/>
        <v>9.333333333333334</v>
      </c>
      <c r="AL75" s="140"/>
      <c r="AM75" s="130" t="s">
        <v>158</v>
      </c>
      <c r="AN75" s="140"/>
      <c r="AO75" s="241">
        <v>8</v>
      </c>
      <c r="AP75" s="241" t="s">
        <v>80</v>
      </c>
      <c r="AQ75" s="241" t="s">
        <v>80</v>
      </c>
      <c r="AR75" s="131">
        <f t="shared" si="33"/>
        <v>8</v>
      </c>
      <c r="AS75" s="140"/>
      <c r="AT75" s="128">
        <v>9</v>
      </c>
      <c r="AU75" s="140"/>
      <c r="AV75" s="258" t="s">
        <v>308</v>
      </c>
      <c r="AW75" s="226">
        <v>5</v>
      </c>
      <c r="AX75" s="128">
        <v>6</v>
      </c>
      <c r="AY75" s="140"/>
    </row>
    <row r="76" spans="1:51" s="64" customFormat="1" ht="30" customHeight="1">
      <c r="A76" s="299"/>
      <c r="B76" s="95" t="str">
        <f>CONCATENATE(E76,"  ",F76)</f>
        <v>IV.1  Účast jednotlivců na formálním vzdělávání</v>
      </c>
      <c r="C76" s="95"/>
      <c r="D76" s="95" t="s">
        <v>12</v>
      </c>
      <c r="E76" s="95" t="s">
        <v>42</v>
      </c>
      <c r="F76" s="95" t="s">
        <v>17</v>
      </c>
      <c r="G76" s="271"/>
      <c r="H76" s="294"/>
      <c r="I76" s="46"/>
      <c r="J76" s="23"/>
      <c r="K76" s="138"/>
      <c r="L76" s="95"/>
      <c r="M76" s="95"/>
      <c r="N76" s="157"/>
      <c r="O76" s="157"/>
      <c r="P76" s="174"/>
      <c r="Q76" s="96"/>
      <c r="R76" s="138"/>
      <c r="S76" s="193"/>
      <c r="T76" s="210"/>
      <c r="U76" s="23"/>
      <c r="V76" s="138"/>
      <c r="W76" s="193"/>
      <c r="X76" s="193"/>
      <c r="Y76" s="95"/>
      <c r="Z76" s="138"/>
      <c r="AA76" s="224"/>
      <c r="AB76" s="224"/>
      <c r="AC76" s="224"/>
      <c r="AD76" s="224"/>
      <c r="AE76" s="97"/>
      <c r="AF76" s="364"/>
      <c r="AG76" s="138"/>
      <c r="AH76" s="224"/>
      <c r="AI76" s="224"/>
      <c r="AJ76" s="224"/>
      <c r="AK76" s="97"/>
      <c r="AL76" s="138"/>
      <c r="AM76" s="98"/>
      <c r="AN76" s="138"/>
      <c r="AO76" s="239"/>
      <c r="AP76" s="239"/>
      <c r="AQ76" s="239"/>
      <c r="AR76" s="99"/>
      <c r="AS76" s="138"/>
      <c r="AT76" s="97"/>
      <c r="AU76" s="138"/>
      <c r="AV76" s="256"/>
      <c r="AW76" s="224"/>
      <c r="AX76" s="97"/>
      <c r="AY76" s="138"/>
    </row>
    <row r="77" spans="1:51" s="64" customFormat="1" ht="63.75" customHeight="1">
      <c r="A77" s="299"/>
      <c r="B77" s="124"/>
      <c r="C77" s="124"/>
      <c r="D77" s="124" t="s">
        <v>12</v>
      </c>
      <c r="E77" s="124"/>
      <c r="F77" s="124" t="s">
        <v>17</v>
      </c>
      <c r="G77" s="272" t="s">
        <v>161</v>
      </c>
      <c r="H77" s="272" t="s">
        <v>140</v>
      </c>
      <c r="I77" s="125" t="s">
        <v>166</v>
      </c>
      <c r="J77" s="126" t="s">
        <v>380</v>
      </c>
      <c r="K77" s="140"/>
      <c r="L77" s="124"/>
      <c r="M77" s="124"/>
      <c r="N77" s="159" t="s">
        <v>320</v>
      </c>
      <c r="O77" s="159" t="s">
        <v>359</v>
      </c>
      <c r="P77" s="176" t="s">
        <v>399</v>
      </c>
      <c r="Q77" s="127">
        <f>0.5*AF77+0.1*AK77+0.1*AR77+0.1*AW77+0.1*AX77+0.1*AT77</f>
        <v>7.358333333333333</v>
      </c>
      <c r="R77" s="140"/>
      <c r="S77" s="195" t="s">
        <v>46</v>
      </c>
      <c r="T77" s="211" t="s">
        <v>75</v>
      </c>
      <c r="U77" s="126" t="s">
        <v>75</v>
      </c>
      <c r="V77" s="140"/>
      <c r="W77" s="195" t="s">
        <v>46</v>
      </c>
      <c r="X77" s="195" t="s">
        <v>49</v>
      </c>
      <c r="Y77" s="124" t="s">
        <v>49</v>
      </c>
      <c r="Z77" s="140"/>
      <c r="AA77" s="226">
        <v>8</v>
      </c>
      <c r="AB77" s="226">
        <v>6</v>
      </c>
      <c r="AC77" s="226">
        <v>5</v>
      </c>
      <c r="AD77" s="226">
        <v>10</v>
      </c>
      <c r="AE77" s="128"/>
      <c r="AF77" s="129">
        <f>IF(SUM(AA77:AD77)=0,"5",AVERAGE(AA77:AD77))</f>
        <v>7.25</v>
      </c>
      <c r="AG77" s="140"/>
      <c r="AH77" s="226">
        <v>1</v>
      </c>
      <c r="AI77" s="226">
        <v>6</v>
      </c>
      <c r="AJ77" s="226">
        <v>6</v>
      </c>
      <c r="AK77" s="129">
        <f>AVERAGE(AH77:AJ77)</f>
        <v>4.333333333333333</v>
      </c>
      <c r="AL77" s="140"/>
      <c r="AM77" s="130" t="s">
        <v>258</v>
      </c>
      <c r="AN77" s="140"/>
      <c r="AO77" s="241" t="s">
        <v>46</v>
      </c>
      <c r="AP77" s="241">
        <v>4</v>
      </c>
      <c r="AQ77" s="241">
        <v>8</v>
      </c>
      <c r="AR77" s="131">
        <f>AVERAGE(AO77:AQ77)</f>
        <v>6</v>
      </c>
      <c r="AS77" s="140"/>
      <c r="AT77" s="128">
        <v>9</v>
      </c>
      <c r="AU77" s="140"/>
      <c r="AV77" s="258" t="s">
        <v>304</v>
      </c>
      <c r="AW77" s="226">
        <v>8</v>
      </c>
      <c r="AX77" s="128">
        <v>10</v>
      </c>
      <c r="AY77" s="140"/>
    </row>
    <row r="78" spans="1:51" s="64" customFormat="1" ht="39.75" customHeight="1">
      <c r="A78" s="299"/>
      <c r="B78" s="32"/>
      <c r="C78" s="32"/>
      <c r="D78" s="32" t="s">
        <v>12</v>
      </c>
      <c r="E78" s="32"/>
      <c r="F78" s="32" t="s">
        <v>17</v>
      </c>
      <c r="G78" s="51" t="s">
        <v>140</v>
      </c>
      <c r="H78" s="51" t="s">
        <v>467</v>
      </c>
      <c r="I78" s="283" t="s">
        <v>425</v>
      </c>
      <c r="J78" s="25" t="s">
        <v>429</v>
      </c>
      <c r="K78" s="139"/>
      <c r="L78" s="32"/>
      <c r="M78" s="32"/>
      <c r="N78" s="158" t="s">
        <v>320</v>
      </c>
      <c r="O78" s="158" t="s">
        <v>359</v>
      </c>
      <c r="P78" s="175" t="s">
        <v>400</v>
      </c>
      <c r="Q78" s="100">
        <f aca="true" t="shared" si="36" ref="Q78:Q81">0.5*AF78+0.1*AK78+0.1*AR78+0.1*AW78+0.1*AX78+0.1*AT78</f>
        <v>6.108333333333334</v>
      </c>
      <c r="R78" s="139"/>
      <c r="S78" s="194" t="s">
        <v>58</v>
      </c>
      <c r="T78" s="194" t="s">
        <v>58</v>
      </c>
      <c r="U78" s="32" t="s">
        <v>58</v>
      </c>
      <c r="V78" s="139"/>
      <c r="W78" s="194" t="s">
        <v>59</v>
      </c>
      <c r="X78" s="194" t="s">
        <v>59</v>
      </c>
      <c r="Y78" s="32" t="s">
        <v>59</v>
      </c>
      <c r="Z78" s="139"/>
      <c r="AA78" s="225">
        <v>8</v>
      </c>
      <c r="AB78" s="225">
        <v>6</v>
      </c>
      <c r="AC78" s="225">
        <v>1</v>
      </c>
      <c r="AD78" s="225">
        <v>4</v>
      </c>
      <c r="AE78" s="101"/>
      <c r="AF78" s="365">
        <f aca="true" t="shared" si="37" ref="AF78:AF81">IF(SUM(AA78:AD78)=0,"5",AVERAGE(AA78:AD78))</f>
        <v>4.75</v>
      </c>
      <c r="AG78" s="139"/>
      <c r="AH78" s="225">
        <v>10</v>
      </c>
      <c r="AI78" s="225">
        <v>10</v>
      </c>
      <c r="AJ78" s="225">
        <v>8</v>
      </c>
      <c r="AK78" s="101">
        <f t="shared" si="30"/>
        <v>9.333333333333334</v>
      </c>
      <c r="AL78" s="139"/>
      <c r="AM78" s="102" t="s">
        <v>259</v>
      </c>
      <c r="AN78" s="139"/>
      <c r="AO78" s="240">
        <v>8</v>
      </c>
      <c r="AP78" s="240" t="s">
        <v>80</v>
      </c>
      <c r="AQ78" s="240" t="s">
        <v>80</v>
      </c>
      <c r="AR78" s="103">
        <f t="shared" si="33"/>
        <v>8</v>
      </c>
      <c r="AS78" s="139"/>
      <c r="AT78" s="101">
        <v>9</v>
      </c>
      <c r="AU78" s="139"/>
      <c r="AV78" s="257" t="s">
        <v>308</v>
      </c>
      <c r="AW78" s="225">
        <v>5</v>
      </c>
      <c r="AX78" s="101">
        <v>6</v>
      </c>
      <c r="AY78" s="139"/>
    </row>
    <row r="79" spans="1:51" s="64" customFormat="1" ht="30" customHeight="1">
      <c r="A79" s="299"/>
      <c r="B79" s="124"/>
      <c r="C79" s="124"/>
      <c r="D79" s="124" t="s">
        <v>12</v>
      </c>
      <c r="E79" s="124"/>
      <c r="F79" s="124" t="s">
        <v>17</v>
      </c>
      <c r="G79" s="272" t="s">
        <v>160</v>
      </c>
      <c r="H79" s="272" t="s">
        <v>468</v>
      </c>
      <c r="I79" s="125" t="s">
        <v>165</v>
      </c>
      <c r="J79" s="126" t="s">
        <v>357</v>
      </c>
      <c r="K79" s="140"/>
      <c r="L79" s="124"/>
      <c r="M79" s="124"/>
      <c r="N79" s="159" t="s">
        <v>320</v>
      </c>
      <c r="O79" s="159" t="s">
        <v>359</v>
      </c>
      <c r="P79" s="176" t="s">
        <v>400</v>
      </c>
      <c r="Q79" s="127">
        <f t="shared" si="36"/>
        <v>5.733333333333334</v>
      </c>
      <c r="R79" s="140"/>
      <c r="S79" s="195" t="s">
        <v>58</v>
      </c>
      <c r="T79" s="211" t="s">
        <v>58</v>
      </c>
      <c r="U79" s="126" t="s">
        <v>58</v>
      </c>
      <c r="V79" s="140"/>
      <c r="W79" s="195" t="s">
        <v>59</v>
      </c>
      <c r="X79" s="195" t="s">
        <v>59</v>
      </c>
      <c r="Y79" s="124" t="s">
        <v>59</v>
      </c>
      <c r="Z79" s="140"/>
      <c r="AA79" s="226">
        <v>8</v>
      </c>
      <c r="AB79" s="226">
        <v>6</v>
      </c>
      <c r="AC79" s="226">
        <v>5</v>
      </c>
      <c r="AD79" s="226">
        <v>1</v>
      </c>
      <c r="AE79" s="128"/>
      <c r="AF79" s="129">
        <f t="shared" si="37"/>
        <v>5</v>
      </c>
      <c r="AG79" s="140"/>
      <c r="AH79" s="226">
        <v>10</v>
      </c>
      <c r="AI79" s="226">
        <v>10</v>
      </c>
      <c r="AJ79" s="226">
        <v>8</v>
      </c>
      <c r="AK79" s="129">
        <f t="shared" si="30"/>
        <v>9.333333333333334</v>
      </c>
      <c r="AL79" s="140"/>
      <c r="AM79" s="130"/>
      <c r="AN79" s="140"/>
      <c r="AO79" s="241">
        <v>8</v>
      </c>
      <c r="AP79" s="241" t="s">
        <v>80</v>
      </c>
      <c r="AQ79" s="241" t="s">
        <v>80</v>
      </c>
      <c r="AR79" s="131">
        <f t="shared" si="33"/>
        <v>8</v>
      </c>
      <c r="AS79" s="140"/>
      <c r="AT79" s="128">
        <v>4</v>
      </c>
      <c r="AU79" s="140"/>
      <c r="AV79" s="258" t="s">
        <v>308</v>
      </c>
      <c r="AW79" s="226">
        <v>5</v>
      </c>
      <c r="AX79" s="128">
        <v>6</v>
      </c>
      <c r="AY79" s="140"/>
    </row>
    <row r="80" spans="1:51" s="64" customFormat="1" ht="42" customHeight="1">
      <c r="A80" s="299"/>
      <c r="B80" s="32"/>
      <c r="C80" s="32"/>
      <c r="D80" s="32" t="s">
        <v>12</v>
      </c>
      <c r="E80" s="32"/>
      <c r="F80" s="32" t="s">
        <v>17</v>
      </c>
      <c r="G80" s="51" t="s">
        <v>141</v>
      </c>
      <c r="H80" s="51" t="s">
        <v>469</v>
      </c>
      <c r="I80" s="283" t="s">
        <v>426</v>
      </c>
      <c r="J80" s="25" t="s">
        <v>358</v>
      </c>
      <c r="K80" s="139"/>
      <c r="L80" s="32"/>
      <c r="M80" s="32"/>
      <c r="N80" s="158" t="s">
        <v>320</v>
      </c>
      <c r="O80" s="158" t="s">
        <v>359</v>
      </c>
      <c r="P80" s="175" t="s">
        <v>400</v>
      </c>
      <c r="Q80" s="100">
        <f t="shared" si="36"/>
        <v>6.1000000000000005</v>
      </c>
      <c r="R80" s="139"/>
      <c r="S80" s="194" t="s">
        <v>401</v>
      </c>
      <c r="T80" s="194" t="s">
        <v>401</v>
      </c>
      <c r="U80" s="32" t="s">
        <v>46</v>
      </c>
      <c r="V80" s="139"/>
      <c r="W80" s="194" t="s">
        <v>49</v>
      </c>
      <c r="X80" s="194" t="s">
        <v>49</v>
      </c>
      <c r="Y80" s="32" t="s">
        <v>46</v>
      </c>
      <c r="Z80" s="139"/>
      <c r="AA80" s="225">
        <v>8</v>
      </c>
      <c r="AB80" s="225">
        <v>6</v>
      </c>
      <c r="AC80" s="225">
        <v>1</v>
      </c>
      <c r="AD80" s="225">
        <v>1</v>
      </c>
      <c r="AE80" s="101"/>
      <c r="AF80" s="365">
        <f t="shared" si="37"/>
        <v>4</v>
      </c>
      <c r="AG80" s="139"/>
      <c r="AH80" s="225">
        <v>10</v>
      </c>
      <c r="AI80" s="225">
        <v>10</v>
      </c>
      <c r="AJ80" s="225">
        <v>8</v>
      </c>
      <c r="AK80" s="101">
        <f t="shared" si="30"/>
        <v>9.333333333333334</v>
      </c>
      <c r="AL80" s="139"/>
      <c r="AM80" s="102" t="s">
        <v>260</v>
      </c>
      <c r="AN80" s="139"/>
      <c r="AO80" s="240">
        <v>8</v>
      </c>
      <c r="AP80" s="240">
        <v>4</v>
      </c>
      <c r="AQ80" s="240">
        <v>8</v>
      </c>
      <c r="AR80" s="103">
        <f t="shared" si="33"/>
        <v>6.666666666666667</v>
      </c>
      <c r="AS80" s="139"/>
      <c r="AT80" s="101">
        <v>7</v>
      </c>
      <c r="AU80" s="139"/>
      <c r="AV80" s="257" t="s">
        <v>304</v>
      </c>
      <c r="AW80" s="225">
        <v>8</v>
      </c>
      <c r="AX80" s="101">
        <v>10</v>
      </c>
      <c r="AY80" s="139"/>
    </row>
    <row r="81" spans="1:51" s="64" customFormat="1" ht="30" customHeight="1">
      <c r="A81" s="299"/>
      <c r="B81" s="124"/>
      <c r="C81" s="124"/>
      <c r="D81" s="124" t="s">
        <v>12</v>
      </c>
      <c r="E81" s="124"/>
      <c r="F81" s="124" t="s">
        <v>17</v>
      </c>
      <c r="G81" s="272" t="s">
        <v>162</v>
      </c>
      <c r="H81" s="272" t="s">
        <v>470</v>
      </c>
      <c r="I81" s="125" t="s">
        <v>76</v>
      </c>
      <c r="J81" s="126" t="s">
        <v>381</v>
      </c>
      <c r="K81" s="140"/>
      <c r="L81" s="124"/>
      <c r="M81" s="124"/>
      <c r="N81" s="159" t="s">
        <v>320</v>
      </c>
      <c r="O81" s="159" t="s">
        <v>359</v>
      </c>
      <c r="P81" s="176" t="s">
        <v>400</v>
      </c>
      <c r="Q81" s="127">
        <f t="shared" si="36"/>
        <v>7.158333333333334</v>
      </c>
      <c r="R81" s="140"/>
      <c r="S81" s="195" t="s">
        <v>77</v>
      </c>
      <c r="T81" s="211" t="s">
        <v>75</v>
      </c>
      <c r="U81" s="126" t="s">
        <v>75</v>
      </c>
      <c r="V81" s="140"/>
      <c r="W81" s="195" t="s">
        <v>49</v>
      </c>
      <c r="X81" s="195" t="s">
        <v>49</v>
      </c>
      <c r="Y81" s="124" t="s">
        <v>49</v>
      </c>
      <c r="Z81" s="140"/>
      <c r="AA81" s="226">
        <v>8</v>
      </c>
      <c r="AB81" s="226">
        <v>6</v>
      </c>
      <c r="AC81" s="226">
        <v>5</v>
      </c>
      <c r="AD81" s="226">
        <v>10</v>
      </c>
      <c r="AE81" s="128"/>
      <c r="AF81" s="129">
        <f t="shared" si="37"/>
        <v>7.25</v>
      </c>
      <c r="AG81" s="140"/>
      <c r="AH81" s="226">
        <v>10</v>
      </c>
      <c r="AI81" s="226">
        <v>6</v>
      </c>
      <c r="AJ81" s="226">
        <v>6</v>
      </c>
      <c r="AK81" s="129">
        <f t="shared" si="30"/>
        <v>7.333333333333333</v>
      </c>
      <c r="AL81" s="140"/>
      <c r="AM81" s="130" t="s">
        <v>258</v>
      </c>
      <c r="AN81" s="140"/>
      <c r="AO81" s="241">
        <v>8</v>
      </c>
      <c r="AP81" s="241">
        <v>2</v>
      </c>
      <c r="AQ81" s="241">
        <v>8</v>
      </c>
      <c r="AR81" s="131">
        <f t="shared" si="33"/>
        <v>6</v>
      </c>
      <c r="AS81" s="140"/>
      <c r="AT81" s="128">
        <v>3</v>
      </c>
      <c r="AU81" s="140"/>
      <c r="AV81" s="258" t="s">
        <v>295</v>
      </c>
      <c r="AW81" s="226">
        <v>10</v>
      </c>
      <c r="AX81" s="128">
        <v>9</v>
      </c>
      <c r="AY81" s="140"/>
    </row>
    <row r="82" spans="1:51" s="64" customFormat="1" ht="30" customHeight="1">
      <c r="A82" s="299"/>
      <c r="B82" s="95" t="str">
        <f>CONCATENATE(E82,"  ",F82)</f>
        <v>IV.2  Účast jednotlivců na neformálním vzdělávání</v>
      </c>
      <c r="C82" s="95"/>
      <c r="D82" s="95" t="s">
        <v>12</v>
      </c>
      <c r="E82" s="95" t="s">
        <v>43</v>
      </c>
      <c r="F82" s="95" t="s">
        <v>18</v>
      </c>
      <c r="G82" s="271"/>
      <c r="H82" s="294"/>
      <c r="I82" s="46"/>
      <c r="J82" s="23"/>
      <c r="K82" s="138"/>
      <c r="L82" s="95"/>
      <c r="M82" s="95"/>
      <c r="N82" s="157"/>
      <c r="O82" s="157"/>
      <c r="P82" s="174"/>
      <c r="Q82" s="96"/>
      <c r="R82" s="138"/>
      <c r="S82" s="193"/>
      <c r="T82" s="210"/>
      <c r="U82" s="23"/>
      <c r="V82" s="138"/>
      <c r="W82" s="193"/>
      <c r="X82" s="193"/>
      <c r="Y82" s="95"/>
      <c r="Z82" s="138"/>
      <c r="AA82" s="224"/>
      <c r="AB82" s="224"/>
      <c r="AC82" s="224"/>
      <c r="AD82" s="224"/>
      <c r="AE82" s="97"/>
      <c r="AF82" s="364"/>
      <c r="AG82" s="138"/>
      <c r="AH82" s="224"/>
      <c r="AI82" s="224"/>
      <c r="AJ82" s="224"/>
      <c r="AK82" s="97"/>
      <c r="AL82" s="138"/>
      <c r="AM82" s="98"/>
      <c r="AN82" s="138"/>
      <c r="AO82" s="239"/>
      <c r="AP82" s="239"/>
      <c r="AQ82" s="239"/>
      <c r="AR82" s="99"/>
      <c r="AS82" s="138"/>
      <c r="AT82" s="97"/>
      <c r="AU82" s="138"/>
      <c r="AV82" s="256"/>
      <c r="AW82" s="224"/>
      <c r="AX82" s="97"/>
      <c r="AY82" s="138"/>
    </row>
    <row r="83" spans="1:51" s="64" customFormat="1" ht="30" customHeight="1">
      <c r="A83" s="299"/>
      <c r="B83" s="32"/>
      <c r="C83" s="32"/>
      <c r="D83" s="32" t="s">
        <v>12</v>
      </c>
      <c r="E83" s="32"/>
      <c r="F83" s="32" t="s">
        <v>18</v>
      </c>
      <c r="G83" s="51" t="s">
        <v>142</v>
      </c>
      <c r="H83" s="51" t="s">
        <v>142</v>
      </c>
      <c r="I83" s="47" t="s">
        <v>167</v>
      </c>
      <c r="J83" s="24" t="s">
        <v>382</v>
      </c>
      <c r="K83" s="139"/>
      <c r="L83" s="32"/>
      <c r="M83" s="32"/>
      <c r="N83" s="161" t="s">
        <v>320</v>
      </c>
      <c r="O83" s="161" t="s">
        <v>359</v>
      </c>
      <c r="P83" s="175" t="s">
        <v>399</v>
      </c>
      <c r="Q83" s="100">
        <f aca="true" t="shared" si="38" ref="Q83:Q92">0.5*AF83+0.1*AK83+0.1*AR83+0.1*AW83+0.1*AX83+0.1*AT83</f>
        <v>6.691666666666667</v>
      </c>
      <c r="R83" s="139"/>
      <c r="S83" s="194" t="s">
        <v>401</v>
      </c>
      <c r="T83" s="194" t="s">
        <v>401</v>
      </c>
      <c r="U83" s="32" t="s">
        <v>401</v>
      </c>
      <c r="V83" s="139"/>
      <c r="W83" s="194" t="s">
        <v>49</v>
      </c>
      <c r="X83" s="194" t="s">
        <v>49</v>
      </c>
      <c r="Y83" s="32" t="s">
        <v>49</v>
      </c>
      <c r="Z83" s="139"/>
      <c r="AA83" s="225">
        <v>8</v>
      </c>
      <c r="AB83" s="225">
        <v>6</v>
      </c>
      <c r="AC83" s="225">
        <v>1</v>
      </c>
      <c r="AD83" s="225">
        <v>6</v>
      </c>
      <c r="AE83" s="101"/>
      <c r="AF83" s="365">
        <f aca="true" t="shared" si="39" ref="AF83:AF87">IF(SUM(AA83:AD83)=0,"5",AVERAGE(AA83:AD83))</f>
        <v>5.25</v>
      </c>
      <c r="AG83" s="139"/>
      <c r="AH83" s="225">
        <v>10</v>
      </c>
      <c r="AI83" s="225">
        <v>10</v>
      </c>
      <c r="AJ83" s="225">
        <v>8</v>
      </c>
      <c r="AK83" s="101">
        <f t="shared" si="30"/>
        <v>9.333333333333334</v>
      </c>
      <c r="AL83" s="139"/>
      <c r="AM83" s="102" t="s">
        <v>144</v>
      </c>
      <c r="AN83" s="139"/>
      <c r="AO83" s="240">
        <v>8</v>
      </c>
      <c r="AP83" s="240">
        <v>6</v>
      </c>
      <c r="AQ83" s="240">
        <v>8</v>
      </c>
      <c r="AR83" s="103">
        <f t="shared" si="33"/>
        <v>7.333333333333333</v>
      </c>
      <c r="AS83" s="139"/>
      <c r="AT83" s="101">
        <v>7</v>
      </c>
      <c r="AU83" s="139"/>
      <c r="AV83" s="257" t="s">
        <v>303</v>
      </c>
      <c r="AW83" s="225">
        <v>7</v>
      </c>
      <c r="AX83" s="101">
        <v>10</v>
      </c>
      <c r="AY83" s="139"/>
    </row>
    <row r="84" spans="1:51" s="64" customFormat="1" ht="45" customHeight="1">
      <c r="A84" s="299"/>
      <c r="B84" s="124"/>
      <c r="C84" s="124"/>
      <c r="D84" s="124" t="s">
        <v>12</v>
      </c>
      <c r="E84" s="124"/>
      <c r="F84" s="124" t="s">
        <v>18</v>
      </c>
      <c r="G84" s="272" t="s">
        <v>143</v>
      </c>
      <c r="H84" s="272" t="s">
        <v>143</v>
      </c>
      <c r="I84" s="125" t="s">
        <v>281</v>
      </c>
      <c r="J84" s="126" t="s">
        <v>383</v>
      </c>
      <c r="K84" s="140"/>
      <c r="L84" s="124"/>
      <c r="M84" s="124"/>
      <c r="N84" s="162" t="s">
        <v>320</v>
      </c>
      <c r="O84" s="162" t="s">
        <v>359</v>
      </c>
      <c r="P84" s="176" t="s">
        <v>399</v>
      </c>
      <c r="Q84" s="127">
        <f t="shared" si="38"/>
        <v>6.625</v>
      </c>
      <c r="R84" s="140"/>
      <c r="S84" s="195" t="s">
        <v>58</v>
      </c>
      <c r="T84" s="211" t="s">
        <v>401</v>
      </c>
      <c r="U84" s="126" t="s">
        <v>401</v>
      </c>
      <c r="V84" s="140"/>
      <c r="W84" s="195" t="s">
        <v>49</v>
      </c>
      <c r="X84" s="195" t="s">
        <v>49</v>
      </c>
      <c r="Y84" s="124" t="s">
        <v>49</v>
      </c>
      <c r="Z84" s="140"/>
      <c r="AA84" s="226">
        <v>8</v>
      </c>
      <c r="AB84" s="226">
        <v>6</v>
      </c>
      <c r="AC84" s="226">
        <v>1</v>
      </c>
      <c r="AD84" s="226">
        <v>10</v>
      </c>
      <c r="AE84" s="128"/>
      <c r="AF84" s="129">
        <f t="shared" si="39"/>
        <v>6.25</v>
      </c>
      <c r="AG84" s="140"/>
      <c r="AH84" s="226">
        <v>10</v>
      </c>
      <c r="AI84" s="226">
        <v>10</v>
      </c>
      <c r="AJ84" s="226">
        <v>8</v>
      </c>
      <c r="AK84" s="129">
        <f t="shared" si="30"/>
        <v>9.333333333333334</v>
      </c>
      <c r="AL84" s="140"/>
      <c r="AM84" s="130"/>
      <c r="AN84" s="140"/>
      <c r="AO84" s="241">
        <v>8</v>
      </c>
      <c r="AP84" s="241">
        <v>4</v>
      </c>
      <c r="AQ84" s="241">
        <v>2</v>
      </c>
      <c r="AR84" s="131">
        <f t="shared" si="33"/>
        <v>4.666666666666667</v>
      </c>
      <c r="AS84" s="140"/>
      <c r="AT84" s="128">
        <v>7</v>
      </c>
      <c r="AU84" s="140"/>
      <c r="AV84" s="258" t="s">
        <v>312</v>
      </c>
      <c r="AW84" s="226">
        <v>6</v>
      </c>
      <c r="AX84" s="128">
        <v>8</v>
      </c>
      <c r="AY84" s="140"/>
    </row>
    <row r="85" spans="1:51" s="64" customFormat="1" ht="30" customHeight="1">
      <c r="A85" s="299"/>
      <c r="B85" s="32"/>
      <c r="C85" s="32"/>
      <c r="D85" s="32" t="s">
        <v>12</v>
      </c>
      <c r="E85" s="32"/>
      <c r="F85" s="32" t="s">
        <v>18</v>
      </c>
      <c r="G85" s="51" t="s">
        <v>144</v>
      </c>
      <c r="H85" s="51" t="s">
        <v>471</v>
      </c>
      <c r="I85" s="47" t="s">
        <v>168</v>
      </c>
      <c r="J85" s="24" t="s">
        <v>384</v>
      </c>
      <c r="K85" s="141"/>
      <c r="L85" s="25"/>
      <c r="M85" s="25"/>
      <c r="N85" s="161" t="s">
        <v>320</v>
      </c>
      <c r="O85" s="161" t="s">
        <v>359</v>
      </c>
      <c r="P85" s="175" t="s">
        <v>400</v>
      </c>
      <c r="Q85" s="104">
        <f t="shared" si="38"/>
        <v>6.108333333333334</v>
      </c>
      <c r="R85" s="141"/>
      <c r="S85" s="194" t="s">
        <v>411</v>
      </c>
      <c r="T85" s="194" t="s">
        <v>411</v>
      </c>
      <c r="U85" s="32" t="s">
        <v>411</v>
      </c>
      <c r="V85" s="141"/>
      <c r="W85" s="51" t="s">
        <v>430</v>
      </c>
      <c r="X85" s="51" t="s">
        <v>430</v>
      </c>
      <c r="Y85" s="25" t="s">
        <v>430</v>
      </c>
      <c r="Z85" s="141"/>
      <c r="AA85" s="227">
        <v>8</v>
      </c>
      <c r="AB85" s="227">
        <v>6</v>
      </c>
      <c r="AC85" s="227">
        <v>1</v>
      </c>
      <c r="AD85" s="227">
        <v>4</v>
      </c>
      <c r="AE85" s="105"/>
      <c r="AF85" s="366">
        <f t="shared" si="39"/>
        <v>4.75</v>
      </c>
      <c r="AG85" s="141"/>
      <c r="AH85" s="225">
        <v>10</v>
      </c>
      <c r="AI85" s="225">
        <v>10</v>
      </c>
      <c r="AJ85" s="225">
        <v>8</v>
      </c>
      <c r="AK85" s="101">
        <f t="shared" si="30"/>
        <v>9.333333333333334</v>
      </c>
      <c r="AL85" s="141"/>
      <c r="AM85" s="102" t="s">
        <v>142</v>
      </c>
      <c r="AN85" s="141"/>
      <c r="AO85" s="242">
        <v>8</v>
      </c>
      <c r="AP85" s="240" t="s">
        <v>80</v>
      </c>
      <c r="AQ85" s="240" t="s">
        <v>80</v>
      </c>
      <c r="AR85" s="106">
        <f t="shared" si="33"/>
        <v>8</v>
      </c>
      <c r="AS85" s="141"/>
      <c r="AT85" s="105">
        <v>9</v>
      </c>
      <c r="AU85" s="141"/>
      <c r="AV85" s="257" t="s">
        <v>308</v>
      </c>
      <c r="AW85" s="227">
        <v>5</v>
      </c>
      <c r="AX85" s="105">
        <v>6</v>
      </c>
      <c r="AY85" s="141"/>
    </row>
    <row r="86" spans="1:51" s="64" customFormat="1" ht="45" customHeight="1">
      <c r="A86" s="299"/>
      <c r="B86" s="124"/>
      <c r="C86" s="124"/>
      <c r="D86" s="124" t="s">
        <v>12</v>
      </c>
      <c r="E86" s="124"/>
      <c r="F86" s="124" t="s">
        <v>18</v>
      </c>
      <c r="G86" s="272" t="s">
        <v>145</v>
      </c>
      <c r="H86" s="272" t="s">
        <v>472</v>
      </c>
      <c r="I86" s="125" t="s">
        <v>385</v>
      </c>
      <c r="J86" s="126" t="s">
        <v>386</v>
      </c>
      <c r="K86" s="140"/>
      <c r="L86" s="124"/>
      <c r="M86" s="124"/>
      <c r="N86" s="162" t="s">
        <v>320</v>
      </c>
      <c r="O86" s="162" t="s">
        <v>359</v>
      </c>
      <c r="P86" s="176" t="s">
        <v>400</v>
      </c>
      <c r="Q86" s="127">
        <f t="shared" si="38"/>
        <v>6.9333333333333345</v>
      </c>
      <c r="R86" s="140"/>
      <c r="S86" s="195" t="s">
        <v>46</v>
      </c>
      <c r="T86" s="211" t="s">
        <v>315</v>
      </c>
      <c r="U86" s="126" t="s">
        <v>62</v>
      </c>
      <c r="V86" s="140"/>
      <c r="W86" s="195" t="s">
        <v>46</v>
      </c>
      <c r="X86" s="195" t="s">
        <v>49</v>
      </c>
      <c r="Y86" s="124" t="s">
        <v>49</v>
      </c>
      <c r="Z86" s="140"/>
      <c r="AA86" s="226">
        <v>7</v>
      </c>
      <c r="AB86" s="226">
        <v>6</v>
      </c>
      <c r="AC86" s="226">
        <v>10</v>
      </c>
      <c r="AD86" s="226">
        <v>1</v>
      </c>
      <c r="AE86" s="128"/>
      <c r="AF86" s="129">
        <f t="shared" si="39"/>
        <v>6</v>
      </c>
      <c r="AG86" s="140"/>
      <c r="AH86" s="226">
        <v>9</v>
      </c>
      <c r="AI86" s="226">
        <v>7</v>
      </c>
      <c r="AJ86" s="226">
        <v>7</v>
      </c>
      <c r="AK86" s="129">
        <f t="shared" si="30"/>
        <v>7.666666666666667</v>
      </c>
      <c r="AL86" s="140"/>
      <c r="AM86" s="130"/>
      <c r="AN86" s="140"/>
      <c r="AO86" s="241">
        <v>6</v>
      </c>
      <c r="AP86" s="241">
        <v>8</v>
      </c>
      <c r="AQ86" s="241">
        <v>6</v>
      </c>
      <c r="AR86" s="131">
        <f t="shared" si="33"/>
        <v>6.666666666666667</v>
      </c>
      <c r="AS86" s="140"/>
      <c r="AT86" s="128">
        <v>7</v>
      </c>
      <c r="AU86" s="140"/>
      <c r="AV86" s="258" t="s">
        <v>313</v>
      </c>
      <c r="AW86" s="226">
        <v>9</v>
      </c>
      <c r="AX86" s="128">
        <v>9</v>
      </c>
      <c r="AY86" s="140"/>
    </row>
    <row r="87" spans="1:51" s="64" customFormat="1" ht="30" customHeight="1">
      <c r="A87" s="299"/>
      <c r="B87" s="32"/>
      <c r="C87" s="32"/>
      <c r="D87" s="32" t="s">
        <v>12</v>
      </c>
      <c r="E87" s="32"/>
      <c r="F87" s="32" t="s">
        <v>18</v>
      </c>
      <c r="G87" s="51" t="s">
        <v>163</v>
      </c>
      <c r="H87" s="51" t="s">
        <v>473</v>
      </c>
      <c r="I87" s="47" t="s">
        <v>387</v>
      </c>
      <c r="J87" s="24" t="s">
        <v>388</v>
      </c>
      <c r="K87" s="141"/>
      <c r="L87" s="25"/>
      <c r="M87" s="25"/>
      <c r="N87" s="161" t="s">
        <v>320</v>
      </c>
      <c r="O87" s="161" t="s">
        <v>359</v>
      </c>
      <c r="P87" s="175" t="s">
        <v>400</v>
      </c>
      <c r="Q87" s="104">
        <f t="shared" si="38"/>
        <v>6.125</v>
      </c>
      <c r="R87" s="141"/>
      <c r="S87" s="194" t="s">
        <v>46</v>
      </c>
      <c r="T87" s="194" t="s">
        <v>78</v>
      </c>
      <c r="U87" s="32" t="s">
        <v>46</v>
      </c>
      <c r="V87" s="141"/>
      <c r="W87" s="51" t="s">
        <v>46</v>
      </c>
      <c r="X87" s="51" t="s">
        <v>49</v>
      </c>
      <c r="Y87" s="25" t="s">
        <v>46</v>
      </c>
      <c r="Z87" s="141"/>
      <c r="AA87" s="227">
        <v>8</v>
      </c>
      <c r="AB87" s="227">
        <v>6</v>
      </c>
      <c r="AC87" s="227">
        <v>10</v>
      </c>
      <c r="AD87" s="227">
        <v>1</v>
      </c>
      <c r="AE87" s="105"/>
      <c r="AF87" s="366">
        <f t="shared" si="39"/>
        <v>6.25</v>
      </c>
      <c r="AG87" s="141"/>
      <c r="AH87" s="225">
        <v>1</v>
      </c>
      <c r="AI87" s="225">
        <v>7</v>
      </c>
      <c r="AJ87" s="225">
        <v>7</v>
      </c>
      <c r="AK87" s="101">
        <f t="shared" si="30"/>
        <v>5</v>
      </c>
      <c r="AL87" s="141"/>
      <c r="AM87" s="102"/>
      <c r="AN87" s="141"/>
      <c r="AO87" s="242" t="s">
        <v>46</v>
      </c>
      <c r="AP87" s="240">
        <v>8</v>
      </c>
      <c r="AQ87" s="240" t="s">
        <v>80</v>
      </c>
      <c r="AR87" s="106">
        <f t="shared" si="33"/>
        <v>8</v>
      </c>
      <c r="AS87" s="141"/>
      <c r="AT87" s="105">
        <v>6</v>
      </c>
      <c r="AU87" s="141"/>
      <c r="AV87" s="257" t="s">
        <v>306</v>
      </c>
      <c r="AW87" s="227">
        <v>7</v>
      </c>
      <c r="AX87" s="105">
        <v>4</v>
      </c>
      <c r="AY87" s="141"/>
    </row>
    <row r="88" spans="1:55" s="318" customFormat="1" ht="43.5" customHeight="1">
      <c r="A88" s="321"/>
      <c r="B88" s="322"/>
      <c r="C88" s="322"/>
      <c r="D88" s="322" t="s">
        <v>12</v>
      </c>
      <c r="E88" s="322"/>
      <c r="F88" s="322" t="s">
        <v>18</v>
      </c>
      <c r="G88" s="323" t="s">
        <v>365</v>
      </c>
      <c r="H88" s="324" t="s">
        <v>46</v>
      </c>
      <c r="I88" s="325" t="s">
        <v>366</v>
      </c>
      <c r="J88" s="326"/>
      <c r="K88" s="327"/>
      <c r="L88" s="322"/>
      <c r="M88" s="322"/>
      <c r="N88" s="328"/>
      <c r="O88" s="328"/>
      <c r="P88" s="329" t="s">
        <v>481</v>
      </c>
      <c r="Q88" s="330">
        <f>0.5*AF88+0.1*AK88+0.1*AR88+0.1*AW88+0.1*AX88+0.1*AT88</f>
        <v>0.5</v>
      </c>
      <c r="R88" s="327"/>
      <c r="S88" s="331"/>
      <c r="T88" s="332"/>
      <c r="U88" s="326"/>
      <c r="V88" s="327"/>
      <c r="W88" s="331"/>
      <c r="X88" s="331"/>
      <c r="Y88" s="322"/>
      <c r="Z88" s="327"/>
      <c r="AA88" s="333"/>
      <c r="AB88" s="333"/>
      <c r="AC88" s="333"/>
      <c r="AD88" s="333">
        <v>1</v>
      </c>
      <c r="AE88" s="334"/>
      <c r="AF88" s="335">
        <f>IF(SUM(AA88:AD88)=0,"5",AVERAGE(AA88:AD88))</f>
        <v>1</v>
      </c>
      <c r="AG88" s="327"/>
      <c r="AH88" s="333"/>
      <c r="AI88" s="333"/>
      <c r="AJ88" s="333"/>
      <c r="AK88" s="335"/>
      <c r="AL88" s="327"/>
      <c r="AM88" s="336"/>
      <c r="AN88" s="327"/>
      <c r="AO88" s="337"/>
      <c r="AP88" s="337"/>
      <c r="AQ88" s="337"/>
      <c r="AR88" s="338"/>
      <c r="AS88" s="327"/>
      <c r="AT88" s="334"/>
      <c r="AU88" s="327"/>
      <c r="AV88" s="339"/>
      <c r="AW88" s="333"/>
      <c r="AX88" s="334"/>
      <c r="AY88" s="327"/>
      <c r="BA88" s="340"/>
      <c r="BB88" s="341"/>
      <c r="BC88" s="341"/>
    </row>
    <row r="89" spans="1:51" s="64" customFormat="1" ht="30" customHeight="1">
      <c r="A89" s="299"/>
      <c r="B89" s="95" t="str">
        <f>CONCATENATE(E89,"  ",F89)</f>
        <v>IV.3  Uznávání výsledků dalšího vzdělávání</v>
      </c>
      <c r="C89" s="95"/>
      <c r="D89" s="95" t="s">
        <v>12</v>
      </c>
      <c r="E89" s="95" t="s">
        <v>44</v>
      </c>
      <c r="F89" s="95" t="s">
        <v>279</v>
      </c>
      <c r="G89" s="271"/>
      <c r="H89" s="294"/>
      <c r="I89" s="46"/>
      <c r="J89" s="23"/>
      <c r="K89" s="138"/>
      <c r="L89" s="95"/>
      <c r="M89" s="95"/>
      <c r="N89" s="157"/>
      <c r="O89" s="157"/>
      <c r="P89" s="174"/>
      <c r="Q89" s="96">
        <f t="shared" si="38"/>
        <v>0</v>
      </c>
      <c r="R89" s="138"/>
      <c r="S89" s="193"/>
      <c r="T89" s="210"/>
      <c r="U89" s="23"/>
      <c r="V89" s="138"/>
      <c r="W89" s="193"/>
      <c r="X89" s="193"/>
      <c r="Y89" s="95"/>
      <c r="Z89" s="138"/>
      <c r="AA89" s="224"/>
      <c r="AB89" s="224"/>
      <c r="AC89" s="224"/>
      <c r="AD89" s="224"/>
      <c r="AE89" s="97"/>
      <c r="AF89" s="364"/>
      <c r="AG89" s="138"/>
      <c r="AH89" s="224"/>
      <c r="AI89" s="224"/>
      <c r="AJ89" s="224"/>
      <c r="AK89" s="97"/>
      <c r="AL89" s="138"/>
      <c r="AM89" s="98"/>
      <c r="AN89" s="138"/>
      <c r="AO89" s="239"/>
      <c r="AP89" s="239"/>
      <c r="AQ89" s="239"/>
      <c r="AR89" s="99"/>
      <c r="AS89" s="138"/>
      <c r="AT89" s="97"/>
      <c r="AU89" s="138"/>
      <c r="AV89" s="256"/>
      <c r="AW89" s="224"/>
      <c r="AX89" s="97"/>
      <c r="AY89" s="138"/>
    </row>
    <row r="90" spans="1:51" s="64" customFormat="1" ht="30" customHeight="1">
      <c r="A90" s="299"/>
      <c r="B90" s="124"/>
      <c r="C90" s="124"/>
      <c r="D90" s="124" t="s">
        <v>12</v>
      </c>
      <c r="E90" s="124"/>
      <c r="F90" s="124" t="s">
        <v>19</v>
      </c>
      <c r="G90" s="272" t="s">
        <v>147</v>
      </c>
      <c r="H90" s="272" t="s">
        <v>146</v>
      </c>
      <c r="I90" s="125" t="s">
        <v>170</v>
      </c>
      <c r="J90" s="126" t="s">
        <v>390</v>
      </c>
      <c r="K90" s="140"/>
      <c r="L90" s="124"/>
      <c r="M90" s="124"/>
      <c r="N90" s="159" t="s">
        <v>320</v>
      </c>
      <c r="O90" s="159" t="s">
        <v>359</v>
      </c>
      <c r="P90" s="176" t="s">
        <v>399</v>
      </c>
      <c r="Q90" s="127">
        <f t="shared" si="38"/>
        <v>5.666666666666667</v>
      </c>
      <c r="R90" s="140"/>
      <c r="S90" s="195" t="s">
        <v>79</v>
      </c>
      <c r="T90" s="211" t="s">
        <v>406</v>
      </c>
      <c r="U90" s="126" t="s">
        <v>406</v>
      </c>
      <c r="V90" s="140"/>
      <c r="W90" s="195" t="s">
        <v>46</v>
      </c>
      <c r="X90" s="195" t="s">
        <v>49</v>
      </c>
      <c r="Y90" s="124" t="s">
        <v>49</v>
      </c>
      <c r="Z90" s="140"/>
      <c r="AA90" s="226">
        <v>6</v>
      </c>
      <c r="AB90" s="226">
        <v>6</v>
      </c>
      <c r="AC90" s="226">
        <v>10</v>
      </c>
      <c r="AD90" s="226">
        <v>10</v>
      </c>
      <c r="AE90" s="128"/>
      <c r="AF90" s="129">
        <f aca="true" t="shared" si="40" ref="AF90:AF92">IF(SUM(AA90:AD90)=0,"5",AVERAGE(AA90:AD90))</f>
        <v>8</v>
      </c>
      <c r="AG90" s="140"/>
      <c r="AH90" s="226">
        <v>1</v>
      </c>
      <c r="AI90" s="226">
        <v>2</v>
      </c>
      <c r="AJ90" s="226">
        <v>2</v>
      </c>
      <c r="AK90" s="129">
        <f t="shared" si="30"/>
        <v>1.6666666666666667</v>
      </c>
      <c r="AL90" s="140"/>
      <c r="AM90" s="130" t="s">
        <v>146</v>
      </c>
      <c r="AN90" s="140"/>
      <c r="AO90" s="241" t="s">
        <v>46</v>
      </c>
      <c r="AP90" s="241">
        <v>4</v>
      </c>
      <c r="AQ90" s="241" t="s">
        <v>80</v>
      </c>
      <c r="AR90" s="131">
        <f t="shared" si="33"/>
        <v>4</v>
      </c>
      <c r="AS90" s="140"/>
      <c r="AT90" s="128">
        <v>8</v>
      </c>
      <c r="AU90" s="140"/>
      <c r="AV90" s="258" t="s">
        <v>307</v>
      </c>
      <c r="AW90" s="226">
        <v>1</v>
      </c>
      <c r="AX90" s="128">
        <v>2</v>
      </c>
      <c r="AY90" s="140"/>
    </row>
    <row r="91" spans="1:51" s="64" customFormat="1" ht="42" customHeight="1">
      <c r="A91" s="299"/>
      <c r="B91" s="32"/>
      <c r="C91" s="32"/>
      <c r="D91" s="32" t="s">
        <v>12</v>
      </c>
      <c r="E91" s="32"/>
      <c r="F91" s="32" t="s">
        <v>19</v>
      </c>
      <c r="G91" s="51" t="s">
        <v>146</v>
      </c>
      <c r="H91" s="51" t="s">
        <v>474</v>
      </c>
      <c r="I91" s="47" t="s">
        <v>169</v>
      </c>
      <c r="J91" s="24" t="s">
        <v>389</v>
      </c>
      <c r="K91" s="139"/>
      <c r="L91" s="32"/>
      <c r="M91" s="32"/>
      <c r="N91" s="158" t="s">
        <v>320</v>
      </c>
      <c r="O91" s="158" t="s">
        <v>359</v>
      </c>
      <c r="P91" s="175" t="s">
        <v>400</v>
      </c>
      <c r="Q91" s="100">
        <f>0.5*AF91+0.1*AK91+0.1*AR91+0.1*AW91+0.1*AX91+0.1*AT91</f>
        <v>4.941666666666666</v>
      </c>
      <c r="R91" s="139"/>
      <c r="S91" s="194" t="s">
        <v>46</v>
      </c>
      <c r="T91" s="212" t="s">
        <v>406</v>
      </c>
      <c r="U91" s="24" t="s">
        <v>406</v>
      </c>
      <c r="V91" s="139"/>
      <c r="W91" s="194" t="s">
        <v>46</v>
      </c>
      <c r="X91" s="194" t="s">
        <v>49</v>
      </c>
      <c r="Y91" s="32" t="s">
        <v>49</v>
      </c>
      <c r="Z91" s="139"/>
      <c r="AA91" s="225">
        <v>6</v>
      </c>
      <c r="AB91" s="225">
        <v>6</v>
      </c>
      <c r="AC91" s="225">
        <v>10</v>
      </c>
      <c r="AD91" s="225">
        <v>1</v>
      </c>
      <c r="AE91" s="101"/>
      <c r="AF91" s="365">
        <f>IF(SUM(AA91:AD91)=0,"5",AVERAGE(AA91:AD91))</f>
        <v>5.75</v>
      </c>
      <c r="AG91" s="139"/>
      <c r="AH91" s="225">
        <v>1</v>
      </c>
      <c r="AI91" s="225">
        <v>2</v>
      </c>
      <c r="AJ91" s="225">
        <v>2</v>
      </c>
      <c r="AK91" s="101">
        <f>AVERAGE(AH91:AJ91)</f>
        <v>1.6666666666666667</v>
      </c>
      <c r="AL91" s="139"/>
      <c r="AM91" s="102" t="s">
        <v>147</v>
      </c>
      <c r="AN91" s="139"/>
      <c r="AO91" s="240" t="s">
        <v>46</v>
      </c>
      <c r="AP91" s="240">
        <v>8</v>
      </c>
      <c r="AQ91" s="240" t="s">
        <v>80</v>
      </c>
      <c r="AR91" s="103">
        <f>AVERAGE(AO91:AQ91)</f>
        <v>8</v>
      </c>
      <c r="AS91" s="139"/>
      <c r="AT91" s="101">
        <v>6</v>
      </c>
      <c r="AU91" s="139"/>
      <c r="AV91" s="257" t="s">
        <v>314</v>
      </c>
      <c r="AW91" s="225">
        <v>3</v>
      </c>
      <c r="AX91" s="101">
        <v>2</v>
      </c>
      <c r="AY91" s="139"/>
    </row>
    <row r="92" spans="1:51" s="64" customFormat="1" ht="30" customHeight="1">
      <c r="A92" s="299"/>
      <c r="B92" s="124"/>
      <c r="C92" s="124"/>
      <c r="D92" s="124" t="s">
        <v>12</v>
      </c>
      <c r="E92" s="124"/>
      <c r="F92" s="124" t="s">
        <v>19</v>
      </c>
      <c r="G92" s="272" t="s">
        <v>148</v>
      </c>
      <c r="H92" s="272" t="s">
        <v>475</v>
      </c>
      <c r="I92" s="125" t="s">
        <v>371</v>
      </c>
      <c r="J92" s="126" t="s">
        <v>371</v>
      </c>
      <c r="K92" s="140"/>
      <c r="L92" s="124"/>
      <c r="M92" s="124"/>
      <c r="N92" s="159" t="s">
        <v>320</v>
      </c>
      <c r="O92" s="159" t="s">
        <v>359</v>
      </c>
      <c r="P92" s="176" t="s">
        <v>400</v>
      </c>
      <c r="Q92" s="127">
        <f t="shared" si="38"/>
        <v>4.341666666666667</v>
      </c>
      <c r="R92" s="140"/>
      <c r="S92" s="195" t="s">
        <v>46</v>
      </c>
      <c r="T92" s="211" t="s">
        <v>412</v>
      </c>
      <c r="U92" s="126" t="s">
        <v>412</v>
      </c>
      <c r="V92" s="140"/>
      <c r="W92" s="195" t="s">
        <v>46</v>
      </c>
      <c r="X92" s="195" t="s">
        <v>49</v>
      </c>
      <c r="Y92" s="124" t="s">
        <v>49</v>
      </c>
      <c r="Z92" s="140"/>
      <c r="AA92" s="226">
        <v>6</v>
      </c>
      <c r="AB92" s="226">
        <v>6</v>
      </c>
      <c r="AC92" s="226">
        <v>10</v>
      </c>
      <c r="AD92" s="226">
        <v>1</v>
      </c>
      <c r="AE92" s="128"/>
      <c r="AF92" s="129">
        <f t="shared" si="40"/>
        <v>5.75</v>
      </c>
      <c r="AG92" s="140"/>
      <c r="AH92" s="226">
        <v>1</v>
      </c>
      <c r="AI92" s="226">
        <v>2</v>
      </c>
      <c r="AJ92" s="226">
        <v>2</v>
      </c>
      <c r="AK92" s="129">
        <f t="shared" si="30"/>
        <v>1.6666666666666667</v>
      </c>
      <c r="AL92" s="140"/>
      <c r="AM92" s="130"/>
      <c r="AN92" s="140"/>
      <c r="AO92" s="241" t="s">
        <v>46</v>
      </c>
      <c r="AP92" s="241" t="s">
        <v>46</v>
      </c>
      <c r="AQ92" s="241" t="s">
        <v>46</v>
      </c>
      <c r="AR92" s="131">
        <v>5</v>
      </c>
      <c r="AS92" s="140"/>
      <c r="AT92" s="128">
        <v>6</v>
      </c>
      <c r="AU92" s="140"/>
      <c r="AV92" s="258" t="s">
        <v>307</v>
      </c>
      <c r="AW92" s="226">
        <v>1</v>
      </c>
      <c r="AX92" s="128">
        <v>1</v>
      </c>
      <c r="AY92" s="140"/>
    </row>
    <row r="93" spans="1:51" s="64" customFormat="1" ht="30" customHeight="1">
      <c r="A93" s="299"/>
      <c r="B93" s="95" t="str">
        <f>CONCATENATE(E93,"  ",F93)</f>
        <v>IV.4  Účast na podnikovém vzdělávání</v>
      </c>
      <c r="C93" s="95"/>
      <c r="D93" s="95" t="s">
        <v>12</v>
      </c>
      <c r="E93" s="95" t="s">
        <v>45</v>
      </c>
      <c r="F93" s="95" t="s">
        <v>20</v>
      </c>
      <c r="G93" s="271"/>
      <c r="H93" s="294"/>
      <c r="I93" s="46"/>
      <c r="J93" s="23"/>
      <c r="K93" s="138"/>
      <c r="L93" s="95"/>
      <c r="M93" s="95"/>
      <c r="N93" s="157"/>
      <c r="O93" s="157"/>
      <c r="P93" s="174"/>
      <c r="Q93" s="96"/>
      <c r="R93" s="138"/>
      <c r="S93" s="193"/>
      <c r="T93" s="210"/>
      <c r="U93" s="23"/>
      <c r="V93" s="138"/>
      <c r="W93" s="193"/>
      <c r="X93" s="193"/>
      <c r="Y93" s="95"/>
      <c r="Z93" s="138"/>
      <c r="AA93" s="224"/>
      <c r="AB93" s="224"/>
      <c r="AC93" s="224"/>
      <c r="AD93" s="224"/>
      <c r="AE93" s="97"/>
      <c r="AF93" s="364"/>
      <c r="AG93" s="138"/>
      <c r="AH93" s="224"/>
      <c r="AI93" s="224"/>
      <c r="AJ93" s="224"/>
      <c r="AK93" s="97"/>
      <c r="AL93" s="138"/>
      <c r="AM93" s="98"/>
      <c r="AN93" s="138"/>
      <c r="AO93" s="239"/>
      <c r="AP93" s="239"/>
      <c r="AQ93" s="239"/>
      <c r="AR93" s="99"/>
      <c r="AS93" s="138"/>
      <c r="AT93" s="97"/>
      <c r="AU93" s="138"/>
      <c r="AV93" s="256"/>
      <c r="AW93" s="224"/>
      <c r="AX93" s="97"/>
      <c r="AY93" s="138"/>
    </row>
    <row r="94" spans="1:51" s="64" customFormat="1" ht="30" customHeight="1">
      <c r="A94" s="299"/>
      <c r="B94" s="32"/>
      <c r="C94" s="32"/>
      <c r="D94" s="32" t="s">
        <v>12</v>
      </c>
      <c r="E94" s="32"/>
      <c r="F94" s="32" t="s">
        <v>20</v>
      </c>
      <c r="G94" s="51" t="s">
        <v>149</v>
      </c>
      <c r="H94" s="51" t="s">
        <v>149</v>
      </c>
      <c r="I94" s="47" t="s">
        <v>171</v>
      </c>
      <c r="J94" s="24" t="s">
        <v>391</v>
      </c>
      <c r="K94" s="141"/>
      <c r="L94" s="25"/>
      <c r="M94" s="25"/>
      <c r="N94" s="158" t="s">
        <v>320</v>
      </c>
      <c r="O94" s="158" t="s">
        <v>359</v>
      </c>
      <c r="P94" s="177" t="s">
        <v>399</v>
      </c>
      <c r="Q94" s="104">
        <f aca="true" t="shared" si="41" ref="Q94:Q101">0.5*AF94+0.1*AK94+0.1*AR94+0.1*AW94+0.1*AX94+0.1*AT94</f>
        <v>7.175000000000001</v>
      </c>
      <c r="R94" s="141"/>
      <c r="S94" s="51" t="s">
        <v>50</v>
      </c>
      <c r="T94" s="51" t="s">
        <v>50</v>
      </c>
      <c r="U94" s="25" t="s">
        <v>46</v>
      </c>
      <c r="V94" s="141"/>
      <c r="W94" s="51" t="s">
        <v>81</v>
      </c>
      <c r="X94" s="51" t="s">
        <v>81</v>
      </c>
      <c r="Y94" s="25" t="s">
        <v>46</v>
      </c>
      <c r="Z94" s="141"/>
      <c r="AA94" s="227">
        <v>6</v>
      </c>
      <c r="AB94" s="227">
        <v>5</v>
      </c>
      <c r="AC94" s="227">
        <v>10</v>
      </c>
      <c r="AD94" s="227">
        <v>10</v>
      </c>
      <c r="AE94" s="105"/>
      <c r="AF94" s="366">
        <f aca="true" t="shared" si="42" ref="AF94:AF101">IF(SUM(AA94:AD94)=0,"5",AVERAGE(AA94:AD94))</f>
        <v>7.75</v>
      </c>
      <c r="AG94" s="141"/>
      <c r="AH94" s="225">
        <v>10</v>
      </c>
      <c r="AI94" s="225">
        <v>10</v>
      </c>
      <c r="AJ94" s="225">
        <v>1</v>
      </c>
      <c r="AK94" s="101">
        <f t="shared" si="30"/>
        <v>7</v>
      </c>
      <c r="AL94" s="141"/>
      <c r="AM94" s="107" t="s">
        <v>138</v>
      </c>
      <c r="AN94" s="141"/>
      <c r="AO94" s="242">
        <v>8</v>
      </c>
      <c r="AP94" s="242" t="s">
        <v>46</v>
      </c>
      <c r="AQ94" s="242">
        <v>8</v>
      </c>
      <c r="AR94" s="106">
        <f t="shared" si="33"/>
        <v>8</v>
      </c>
      <c r="AS94" s="141"/>
      <c r="AT94" s="105">
        <v>6</v>
      </c>
      <c r="AU94" s="141"/>
      <c r="AV94" s="259" t="s">
        <v>300</v>
      </c>
      <c r="AW94" s="227">
        <v>7</v>
      </c>
      <c r="AX94" s="105">
        <v>5</v>
      </c>
      <c r="AY94" s="141"/>
    </row>
    <row r="95" spans="1:51" s="64" customFormat="1" ht="41.25" customHeight="1">
      <c r="A95" s="299"/>
      <c r="B95" s="124"/>
      <c r="C95" s="124"/>
      <c r="D95" s="124" t="s">
        <v>12</v>
      </c>
      <c r="E95" s="124"/>
      <c r="F95" s="124" t="s">
        <v>20</v>
      </c>
      <c r="G95" s="272" t="s">
        <v>152</v>
      </c>
      <c r="H95" s="272" t="s">
        <v>150</v>
      </c>
      <c r="I95" s="125" t="s">
        <v>280</v>
      </c>
      <c r="J95" s="126" t="s">
        <v>394</v>
      </c>
      <c r="K95" s="140"/>
      <c r="L95" s="124"/>
      <c r="M95" s="124"/>
      <c r="N95" s="159" t="s">
        <v>320</v>
      </c>
      <c r="O95" s="159" t="s">
        <v>359</v>
      </c>
      <c r="P95" s="176" t="s">
        <v>399</v>
      </c>
      <c r="Q95" s="127">
        <f t="shared" si="41"/>
        <v>6.616666666666667</v>
      </c>
      <c r="R95" s="140"/>
      <c r="S95" s="195" t="s">
        <v>50</v>
      </c>
      <c r="T95" s="211" t="s">
        <v>50</v>
      </c>
      <c r="U95" s="126" t="s">
        <v>46</v>
      </c>
      <c r="V95" s="140"/>
      <c r="W95" s="195" t="s">
        <v>81</v>
      </c>
      <c r="X95" s="195" t="s">
        <v>81</v>
      </c>
      <c r="Y95" s="124" t="s">
        <v>46</v>
      </c>
      <c r="Z95" s="140"/>
      <c r="AA95" s="226">
        <v>8</v>
      </c>
      <c r="AB95" s="226">
        <v>6</v>
      </c>
      <c r="AC95" s="226">
        <v>10</v>
      </c>
      <c r="AD95" s="226">
        <v>10</v>
      </c>
      <c r="AE95" s="128"/>
      <c r="AF95" s="129">
        <f t="shared" si="42"/>
        <v>8.5</v>
      </c>
      <c r="AG95" s="140"/>
      <c r="AH95" s="226">
        <v>2</v>
      </c>
      <c r="AI95" s="226">
        <v>2</v>
      </c>
      <c r="AJ95" s="226">
        <v>1</v>
      </c>
      <c r="AK95" s="129">
        <f t="shared" si="30"/>
        <v>1.6666666666666667</v>
      </c>
      <c r="AL95" s="140"/>
      <c r="AM95" s="130"/>
      <c r="AN95" s="140"/>
      <c r="AO95" s="241">
        <v>8</v>
      </c>
      <c r="AP95" s="241" t="s">
        <v>46</v>
      </c>
      <c r="AQ95" s="241" t="s">
        <v>80</v>
      </c>
      <c r="AR95" s="131">
        <f t="shared" si="33"/>
        <v>8</v>
      </c>
      <c r="AS95" s="140"/>
      <c r="AT95" s="128">
        <v>7</v>
      </c>
      <c r="AU95" s="140"/>
      <c r="AV95" s="258" t="s">
        <v>298</v>
      </c>
      <c r="AW95" s="226">
        <v>2</v>
      </c>
      <c r="AX95" s="128">
        <v>5</v>
      </c>
      <c r="AY95" s="140"/>
    </row>
    <row r="96" spans="1:51" s="64" customFormat="1" ht="37.5" customHeight="1">
      <c r="A96" s="299"/>
      <c r="B96" s="32"/>
      <c r="C96" s="32"/>
      <c r="D96" s="32" t="s">
        <v>12</v>
      </c>
      <c r="E96" s="32"/>
      <c r="F96" s="32" t="s">
        <v>20</v>
      </c>
      <c r="G96" s="51" t="s">
        <v>153</v>
      </c>
      <c r="H96" s="51" t="s">
        <v>151</v>
      </c>
      <c r="I96" s="47" t="s">
        <v>174</v>
      </c>
      <c r="J96" s="24" t="s">
        <v>395</v>
      </c>
      <c r="K96" s="141"/>
      <c r="L96" s="25"/>
      <c r="M96" s="25"/>
      <c r="N96" s="158" t="s">
        <v>320</v>
      </c>
      <c r="O96" s="158" t="s">
        <v>359</v>
      </c>
      <c r="P96" s="177" t="s">
        <v>399</v>
      </c>
      <c r="Q96" s="104">
        <f t="shared" si="41"/>
        <v>7.275</v>
      </c>
      <c r="R96" s="141"/>
      <c r="S96" s="51" t="s">
        <v>50</v>
      </c>
      <c r="T96" s="51" t="s">
        <v>50</v>
      </c>
      <c r="U96" s="25" t="s">
        <v>46</v>
      </c>
      <c r="V96" s="141"/>
      <c r="W96" s="51" t="s">
        <v>81</v>
      </c>
      <c r="X96" s="51" t="s">
        <v>81</v>
      </c>
      <c r="Y96" s="25" t="s">
        <v>46</v>
      </c>
      <c r="Z96" s="141"/>
      <c r="AA96" s="227">
        <v>6</v>
      </c>
      <c r="AB96" s="227">
        <v>5</v>
      </c>
      <c r="AC96" s="227">
        <v>10</v>
      </c>
      <c r="AD96" s="227">
        <v>10</v>
      </c>
      <c r="AE96" s="105"/>
      <c r="AF96" s="366">
        <f t="shared" si="42"/>
        <v>7.75</v>
      </c>
      <c r="AG96" s="141"/>
      <c r="AH96" s="225">
        <v>10</v>
      </c>
      <c r="AI96" s="225">
        <v>10</v>
      </c>
      <c r="AJ96" s="225">
        <v>1</v>
      </c>
      <c r="AK96" s="101">
        <f t="shared" si="30"/>
        <v>7</v>
      </c>
      <c r="AL96" s="141"/>
      <c r="AM96" s="102" t="s">
        <v>154</v>
      </c>
      <c r="AN96" s="141"/>
      <c r="AO96" s="242">
        <v>8</v>
      </c>
      <c r="AP96" s="242" t="s">
        <v>46</v>
      </c>
      <c r="AQ96" s="242">
        <v>8</v>
      </c>
      <c r="AR96" s="106">
        <f t="shared" si="33"/>
        <v>8</v>
      </c>
      <c r="AS96" s="141"/>
      <c r="AT96" s="105">
        <v>7</v>
      </c>
      <c r="AU96" s="141"/>
      <c r="AV96" s="259" t="s">
        <v>300</v>
      </c>
      <c r="AW96" s="227">
        <v>7</v>
      </c>
      <c r="AX96" s="105">
        <v>5</v>
      </c>
      <c r="AY96" s="141"/>
    </row>
    <row r="97" spans="1:51" s="64" customFormat="1" ht="30" customHeight="1">
      <c r="A97" s="299"/>
      <c r="B97" s="124"/>
      <c r="C97" s="124"/>
      <c r="D97" s="124" t="s">
        <v>12</v>
      </c>
      <c r="E97" s="124"/>
      <c r="F97" s="124" t="s">
        <v>20</v>
      </c>
      <c r="G97" s="272" t="s">
        <v>150</v>
      </c>
      <c r="H97" s="272" t="s">
        <v>476</v>
      </c>
      <c r="I97" s="125" t="s">
        <v>172</v>
      </c>
      <c r="J97" s="126" t="s">
        <v>392</v>
      </c>
      <c r="K97" s="140"/>
      <c r="L97" s="124"/>
      <c r="M97" s="124"/>
      <c r="N97" s="159" t="s">
        <v>320</v>
      </c>
      <c r="O97" s="159" t="s">
        <v>359</v>
      </c>
      <c r="P97" s="176" t="s">
        <v>400</v>
      </c>
      <c r="Q97" s="127">
        <f>0.5*AF97+0.1*AK97+0.1*AR97+0.1*AW97+0.1*AX97+0.1*AT97</f>
        <v>4.7250000000000005</v>
      </c>
      <c r="R97" s="140"/>
      <c r="S97" s="195" t="s">
        <v>50</v>
      </c>
      <c r="T97" s="211" t="s">
        <v>50</v>
      </c>
      <c r="U97" s="126" t="s">
        <v>46</v>
      </c>
      <c r="V97" s="140"/>
      <c r="W97" s="195" t="s">
        <v>81</v>
      </c>
      <c r="X97" s="195" t="s">
        <v>81</v>
      </c>
      <c r="Y97" s="124" t="s">
        <v>46</v>
      </c>
      <c r="Z97" s="140"/>
      <c r="AA97" s="226">
        <v>6</v>
      </c>
      <c r="AB97" s="226">
        <v>5</v>
      </c>
      <c r="AC97" s="226">
        <v>1</v>
      </c>
      <c r="AD97" s="226">
        <v>1</v>
      </c>
      <c r="AE97" s="128"/>
      <c r="AF97" s="129">
        <f>IF(SUM(AA97:AD97)=0,"5",AVERAGE(AA97:AD97))</f>
        <v>3.25</v>
      </c>
      <c r="AG97" s="140"/>
      <c r="AH97" s="226">
        <v>10</v>
      </c>
      <c r="AI97" s="226">
        <v>10</v>
      </c>
      <c r="AJ97" s="226">
        <v>1</v>
      </c>
      <c r="AK97" s="129">
        <f>AVERAGE(AH97:AJ97)</f>
        <v>7</v>
      </c>
      <c r="AL97" s="140"/>
      <c r="AM97" s="130" t="s">
        <v>151</v>
      </c>
      <c r="AN97" s="140"/>
      <c r="AO97" s="241">
        <v>8</v>
      </c>
      <c r="AP97" s="241" t="s">
        <v>46</v>
      </c>
      <c r="AQ97" s="241">
        <v>4</v>
      </c>
      <c r="AR97" s="131">
        <f>AVERAGE(AO97:AQ97)</f>
        <v>6</v>
      </c>
      <c r="AS97" s="140"/>
      <c r="AT97" s="128">
        <v>8</v>
      </c>
      <c r="AU97" s="140"/>
      <c r="AV97" s="258" t="s">
        <v>310</v>
      </c>
      <c r="AW97" s="226">
        <v>5</v>
      </c>
      <c r="AX97" s="128">
        <v>5</v>
      </c>
      <c r="AY97" s="140"/>
    </row>
    <row r="98" spans="1:51" s="64" customFormat="1" ht="40.5" customHeight="1">
      <c r="A98" s="299"/>
      <c r="B98" s="32"/>
      <c r="C98" s="32"/>
      <c r="D98" s="32" t="s">
        <v>12</v>
      </c>
      <c r="E98" s="32"/>
      <c r="F98" s="32" t="s">
        <v>20</v>
      </c>
      <c r="G98" s="51" t="s">
        <v>151</v>
      </c>
      <c r="H98" s="51" t="s">
        <v>477</v>
      </c>
      <c r="I98" s="47" t="s">
        <v>173</v>
      </c>
      <c r="J98" s="24" t="s">
        <v>393</v>
      </c>
      <c r="K98" s="141"/>
      <c r="L98" s="25"/>
      <c r="M98" s="25"/>
      <c r="N98" s="158" t="s">
        <v>320</v>
      </c>
      <c r="O98" s="158" t="s">
        <v>359</v>
      </c>
      <c r="P98" s="175" t="s">
        <v>400</v>
      </c>
      <c r="Q98" s="104">
        <f>0.5*AF98+0.1*AK98+0.1*AR98+0.1*AW98+0.1*AX98+0.1*AT98</f>
        <v>5.325</v>
      </c>
      <c r="R98" s="141"/>
      <c r="S98" s="51" t="s">
        <v>50</v>
      </c>
      <c r="T98" s="51" t="s">
        <v>50</v>
      </c>
      <c r="U98" s="25" t="s">
        <v>46</v>
      </c>
      <c r="V98" s="141"/>
      <c r="W98" s="51" t="s">
        <v>81</v>
      </c>
      <c r="X98" s="51" t="s">
        <v>81</v>
      </c>
      <c r="Y98" s="25" t="s">
        <v>46</v>
      </c>
      <c r="Z98" s="141"/>
      <c r="AA98" s="227">
        <v>6</v>
      </c>
      <c r="AB98" s="227">
        <v>5</v>
      </c>
      <c r="AC98" s="227">
        <v>5</v>
      </c>
      <c r="AD98" s="227">
        <v>1</v>
      </c>
      <c r="AE98" s="105"/>
      <c r="AF98" s="366">
        <f>IF(SUM(AA98:AD98)=0,"5",AVERAGE(AA98:AD98))</f>
        <v>4.25</v>
      </c>
      <c r="AG98" s="141"/>
      <c r="AH98" s="225">
        <v>10</v>
      </c>
      <c r="AI98" s="225">
        <v>10</v>
      </c>
      <c r="AJ98" s="225">
        <v>1</v>
      </c>
      <c r="AK98" s="101">
        <f>AVERAGE(AH98:AJ98)</f>
        <v>7</v>
      </c>
      <c r="AL98" s="141"/>
      <c r="AM98" s="102" t="s">
        <v>150</v>
      </c>
      <c r="AN98" s="141"/>
      <c r="AO98" s="242">
        <v>8</v>
      </c>
      <c r="AP98" s="242" t="s">
        <v>46</v>
      </c>
      <c r="AQ98" s="242">
        <v>4</v>
      </c>
      <c r="AR98" s="106">
        <f>AVERAGE(AO98:AQ98)</f>
        <v>6</v>
      </c>
      <c r="AS98" s="141"/>
      <c r="AT98" s="105">
        <v>7</v>
      </c>
      <c r="AU98" s="141"/>
      <c r="AV98" s="259" t="s">
        <v>300</v>
      </c>
      <c r="AW98" s="227">
        <v>7</v>
      </c>
      <c r="AX98" s="105">
        <v>5</v>
      </c>
      <c r="AY98" s="141"/>
    </row>
    <row r="99" spans="1:51" s="64" customFormat="1" ht="48.75" customHeight="1">
      <c r="A99" s="299"/>
      <c r="B99" s="124"/>
      <c r="C99" s="124"/>
      <c r="D99" s="124" t="s">
        <v>12</v>
      </c>
      <c r="E99" s="124"/>
      <c r="F99" s="124" t="s">
        <v>20</v>
      </c>
      <c r="G99" s="272" t="s">
        <v>154</v>
      </c>
      <c r="H99" s="272" t="s">
        <v>478</v>
      </c>
      <c r="I99" s="277" t="s">
        <v>414</v>
      </c>
      <c r="J99" s="126" t="s">
        <v>396</v>
      </c>
      <c r="K99" s="140"/>
      <c r="L99" s="124"/>
      <c r="M99" s="124"/>
      <c r="N99" s="159" t="s">
        <v>320</v>
      </c>
      <c r="O99" s="159" t="s">
        <v>359</v>
      </c>
      <c r="P99" s="176" t="s">
        <v>400</v>
      </c>
      <c r="Q99" s="127">
        <f t="shared" si="41"/>
        <v>5.2250000000000005</v>
      </c>
      <c r="R99" s="140"/>
      <c r="S99" s="195" t="s">
        <v>50</v>
      </c>
      <c r="T99" s="211" t="s">
        <v>50</v>
      </c>
      <c r="U99" s="126" t="s">
        <v>46</v>
      </c>
      <c r="V99" s="140"/>
      <c r="W99" s="195" t="s">
        <v>81</v>
      </c>
      <c r="X99" s="195" t="s">
        <v>81</v>
      </c>
      <c r="Y99" s="124" t="s">
        <v>46</v>
      </c>
      <c r="Z99" s="140"/>
      <c r="AA99" s="226">
        <v>6</v>
      </c>
      <c r="AB99" s="226">
        <v>5</v>
      </c>
      <c r="AC99" s="226">
        <v>5</v>
      </c>
      <c r="AD99" s="226">
        <v>1</v>
      </c>
      <c r="AE99" s="128"/>
      <c r="AF99" s="129">
        <f t="shared" si="42"/>
        <v>4.25</v>
      </c>
      <c r="AG99" s="140"/>
      <c r="AH99" s="226">
        <v>10</v>
      </c>
      <c r="AI99" s="226">
        <v>10</v>
      </c>
      <c r="AJ99" s="226">
        <v>1</v>
      </c>
      <c r="AK99" s="129">
        <f t="shared" si="30"/>
        <v>7</v>
      </c>
      <c r="AL99" s="140"/>
      <c r="AM99" s="130" t="s">
        <v>153</v>
      </c>
      <c r="AN99" s="140"/>
      <c r="AO99" s="241">
        <v>8</v>
      </c>
      <c r="AP99" s="241" t="s">
        <v>46</v>
      </c>
      <c r="AQ99" s="241">
        <v>6</v>
      </c>
      <c r="AR99" s="131">
        <f t="shared" si="33"/>
        <v>7</v>
      </c>
      <c r="AS99" s="140"/>
      <c r="AT99" s="128">
        <v>5</v>
      </c>
      <c r="AU99" s="140"/>
      <c r="AV99" s="258" t="s">
        <v>300</v>
      </c>
      <c r="AW99" s="226">
        <v>7</v>
      </c>
      <c r="AX99" s="128">
        <v>5</v>
      </c>
      <c r="AY99" s="140"/>
    </row>
    <row r="100" spans="1:51" s="318" customFormat="1" ht="30" customHeight="1">
      <c r="A100" s="321"/>
      <c r="B100" s="342"/>
      <c r="C100" s="342"/>
      <c r="D100" s="342" t="s">
        <v>12</v>
      </c>
      <c r="E100" s="342"/>
      <c r="F100" s="342" t="s">
        <v>20</v>
      </c>
      <c r="G100" s="343" t="s">
        <v>155</v>
      </c>
      <c r="H100" s="343" t="s">
        <v>46</v>
      </c>
      <c r="I100" s="344" t="s">
        <v>175</v>
      </c>
      <c r="J100" s="345" t="s">
        <v>397</v>
      </c>
      <c r="K100" s="346"/>
      <c r="L100" s="342"/>
      <c r="M100" s="342"/>
      <c r="N100" s="347" t="s">
        <v>320</v>
      </c>
      <c r="O100" s="347"/>
      <c r="P100" s="348" t="s">
        <v>481</v>
      </c>
      <c r="Q100" s="349">
        <f t="shared" si="41"/>
        <v>4.7</v>
      </c>
      <c r="R100" s="346"/>
      <c r="S100" s="343" t="s">
        <v>370</v>
      </c>
      <c r="T100" s="350" t="s">
        <v>82</v>
      </c>
      <c r="U100" s="345" t="s">
        <v>82</v>
      </c>
      <c r="V100" s="346"/>
      <c r="W100" s="351" t="s">
        <v>49</v>
      </c>
      <c r="X100" s="351" t="s">
        <v>49</v>
      </c>
      <c r="Y100" s="342" t="s">
        <v>49</v>
      </c>
      <c r="Z100" s="346"/>
      <c r="AA100" s="352">
        <v>8</v>
      </c>
      <c r="AB100" s="352">
        <v>6</v>
      </c>
      <c r="AC100" s="352">
        <v>1</v>
      </c>
      <c r="AD100" s="352">
        <v>1</v>
      </c>
      <c r="AE100" s="353"/>
      <c r="AF100" s="367">
        <f t="shared" si="42"/>
        <v>4</v>
      </c>
      <c r="AG100" s="346"/>
      <c r="AH100" s="352">
        <v>10</v>
      </c>
      <c r="AI100" s="352">
        <v>10</v>
      </c>
      <c r="AJ100" s="352">
        <v>1</v>
      </c>
      <c r="AK100" s="353">
        <f t="shared" si="30"/>
        <v>7</v>
      </c>
      <c r="AL100" s="346"/>
      <c r="AM100" s="354"/>
      <c r="AN100" s="346"/>
      <c r="AO100" s="355">
        <v>8</v>
      </c>
      <c r="AP100" s="355" t="s">
        <v>46</v>
      </c>
      <c r="AQ100" s="355" t="s">
        <v>46</v>
      </c>
      <c r="AR100" s="356">
        <f t="shared" si="33"/>
        <v>8</v>
      </c>
      <c r="AS100" s="346"/>
      <c r="AT100" s="353">
        <v>2</v>
      </c>
      <c r="AU100" s="346"/>
      <c r="AV100" s="357">
        <v>2007</v>
      </c>
      <c r="AW100" s="352">
        <v>4</v>
      </c>
      <c r="AX100" s="353">
        <v>6</v>
      </c>
      <c r="AY100" s="346"/>
    </row>
    <row r="101" spans="1:51" s="64" customFormat="1" ht="30" customHeight="1">
      <c r="A101" s="299"/>
      <c r="B101" s="124"/>
      <c r="C101" s="124"/>
      <c r="D101" s="124" t="s">
        <v>12</v>
      </c>
      <c r="E101" s="124"/>
      <c r="F101" s="124" t="s">
        <v>20</v>
      </c>
      <c r="G101" s="272" t="s">
        <v>156</v>
      </c>
      <c r="H101" s="272" t="s">
        <v>479</v>
      </c>
      <c r="I101" s="125" t="s">
        <v>176</v>
      </c>
      <c r="J101" s="126" t="s">
        <v>398</v>
      </c>
      <c r="K101" s="140"/>
      <c r="L101" s="124"/>
      <c r="M101" s="124"/>
      <c r="N101" s="159" t="s">
        <v>320</v>
      </c>
      <c r="O101" s="159" t="s">
        <v>359</v>
      </c>
      <c r="P101" s="176" t="s">
        <v>400</v>
      </c>
      <c r="Q101" s="127">
        <f t="shared" si="41"/>
        <v>5.3500000000000005</v>
      </c>
      <c r="R101" s="140"/>
      <c r="S101" s="195" t="s">
        <v>370</v>
      </c>
      <c r="T101" s="211" t="s">
        <v>82</v>
      </c>
      <c r="U101" s="126" t="s">
        <v>82</v>
      </c>
      <c r="V101" s="140"/>
      <c r="W101" s="195" t="s">
        <v>49</v>
      </c>
      <c r="X101" s="195" t="s">
        <v>49</v>
      </c>
      <c r="Y101" s="124" t="s">
        <v>49</v>
      </c>
      <c r="Z101" s="140"/>
      <c r="AA101" s="226">
        <v>6</v>
      </c>
      <c r="AB101" s="226">
        <v>6</v>
      </c>
      <c r="AC101" s="226">
        <v>5</v>
      </c>
      <c r="AD101" s="226">
        <v>1</v>
      </c>
      <c r="AE101" s="128"/>
      <c r="AF101" s="129">
        <f t="shared" si="42"/>
        <v>4.5</v>
      </c>
      <c r="AG101" s="140"/>
      <c r="AH101" s="226">
        <v>10</v>
      </c>
      <c r="AI101" s="226">
        <v>10</v>
      </c>
      <c r="AJ101" s="226">
        <v>1</v>
      </c>
      <c r="AK101" s="129">
        <f t="shared" si="30"/>
        <v>7</v>
      </c>
      <c r="AL101" s="140"/>
      <c r="AM101" s="130"/>
      <c r="AN101" s="140"/>
      <c r="AO101" s="241">
        <v>8</v>
      </c>
      <c r="AP101" s="241" t="s">
        <v>46</v>
      </c>
      <c r="AQ101" s="241">
        <v>6</v>
      </c>
      <c r="AR101" s="131">
        <f t="shared" si="33"/>
        <v>7</v>
      </c>
      <c r="AS101" s="140"/>
      <c r="AT101" s="128">
        <v>3</v>
      </c>
      <c r="AU101" s="140"/>
      <c r="AV101" s="258" t="s">
        <v>304</v>
      </c>
      <c r="AW101" s="226">
        <v>8</v>
      </c>
      <c r="AX101" s="128">
        <v>6</v>
      </c>
      <c r="AY101" s="140"/>
    </row>
  </sheetData>
  <sheetProtection password="DC65" sheet="1" objects="1" scenarios="1" formatColumns="0" autoFilter="0"/>
  <mergeCells count="19">
    <mergeCell ref="H1:H2"/>
    <mergeCell ref="B1:B2"/>
    <mergeCell ref="C1:C2"/>
    <mergeCell ref="D1:D2"/>
    <mergeCell ref="E1:E2"/>
    <mergeCell ref="F1:F2"/>
    <mergeCell ref="G1:G2"/>
    <mergeCell ref="I1:I2"/>
    <mergeCell ref="J1:J2"/>
    <mergeCell ref="N1:N2"/>
    <mergeCell ref="O1:O2"/>
    <mergeCell ref="AV1:AX1"/>
    <mergeCell ref="S1:U1"/>
    <mergeCell ref="W1:Y1"/>
    <mergeCell ref="AA1:AF1"/>
    <mergeCell ref="AH1:AK1"/>
    <mergeCell ref="AO1:AR1"/>
    <mergeCell ref="P1:P2"/>
    <mergeCell ref="Q1:Q2"/>
  </mergeCells>
  <hyperlinks>
    <hyperlink ref="N5" r:id="rId1" display="s10_studie.docx#I11"/>
    <hyperlink ref="N4:N7" r:id="rId2" display="M"/>
    <hyperlink ref="N9" r:id="rId3" display="s10_studie.docx#I21"/>
    <hyperlink ref="N11:N12" r:id="rId4" display="M"/>
    <hyperlink ref="N14:N15" r:id="rId5" display="M"/>
    <hyperlink ref="N17" r:id="rId6" display="s10_studie.docx#I52"/>
    <hyperlink ref="N20:N21" r:id="rId7" display="M"/>
    <hyperlink ref="N4" r:id="rId8" display="s10_studie.docx#I12"/>
    <hyperlink ref="N6" r:id="rId9" display="s10_studie.docx#I13"/>
    <hyperlink ref="N7" r:id="rId10" display="s10_studie.docx#I14"/>
    <hyperlink ref="N11" r:id="rId11" display="s10_studie.docx#I31"/>
    <hyperlink ref="N12" r:id="rId12" display="s10_studie.docx#I32"/>
    <hyperlink ref="N14" r:id="rId13" display="s10_studie.docx#I41"/>
    <hyperlink ref="N15" r:id="rId14" display="s10_studie.docx#I42"/>
    <hyperlink ref="N18" r:id="rId15" display="s10_studie.docx#I51"/>
    <hyperlink ref="N20" r:id="rId16" display="s10_studie.docx#I61"/>
    <hyperlink ref="N21" r:id="rId17" display="s10_studie.docx#I62"/>
    <hyperlink ref="N24" r:id="rId18" display="s10_studie.docx#II11"/>
    <hyperlink ref="N23:N26" r:id="rId19" display="M"/>
    <hyperlink ref="N28:N32" r:id="rId20" display="M"/>
    <hyperlink ref="N34:N38" r:id="rId21" display="M"/>
    <hyperlink ref="N40:N44" r:id="rId22" display="M"/>
    <hyperlink ref="N46:N48" r:id="rId23" display="M"/>
    <hyperlink ref="N51" r:id="rId24" display="s10_studie.docx#II61"/>
    <hyperlink ref="N23" r:id="rId25" display="s10_studie.docx#II12"/>
    <hyperlink ref="N25" r:id="rId26" display="s10_studie.docx#II13"/>
    <hyperlink ref="N26" r:id="rId27" display="s10_studie.docx#II14"/>
    <hyperlink ref="N30" r:id="rId28" display="s10_studie.docx#II21"/>
    <hyperlink ref="N28" r:id="rId29" display="s10_studie.docx#II22"/>
    <hyperlink ref="N29" r:id="rId30" display="s10_studie.docx#II23"/>
    <hyperlink ref="N31" r:id="rId31" display="s10_studie.docx#II24"/>
    <hyperlink ref="N32" r:id="rId32" display="s10_studie.docx#prisp"/>
    <hyperlink ref="N34" r:id="rId33" display="s10_studie.docx#II31"/>
    <hyperlink ref="N36" r:id="rId34" display="s10_studie.docx#II32"/>
    <hyperlink ref="N37" r:id="rId35" display="s10_studie.docx#II33"/>
    <hyperlink ref="N38" r:id="rId36" display="s10_studie.docx#II34"/>
    <hyperlink ref="N35" r:id="rId37" display="s10_studie.docx#II35"/>
    <hyperlink ref="N41" r:id="rId38" display="s10_studie.docx#II41"/>
    <hyperlink ref="N42" r:id="rId39" display="s10_studie.docx#II42"/>
    <hyperlink ref="N40" r:id="rId40" display="s10_studie.docx#II43"/>
    <hyperlink ref="N43" r:id="rId41" display="s10_studie.docx#II44"/>
    <hyperlink ref="N44" r:id="rId42" display="s10_studie.docx#zr1"/>
    <hyperlink ref="N47" r:id="rId43" display="s10_studie.docx#II51"/>
    <hyperlink ref="N46" r:id="rId44" display="s10_studie.docx#II52"/>
    <hyperlink ref="N48" r:id="rId45" display="s10_studie.docx#zr2"/>
    <hyperlink ref="N50" r:id="rId46" display="s10_studie.docx#II62"/>
    <hyperlink ref="N54" r:id="rId47" display="s10_studie.docx#III11"/>
    <hyperlink ref="N53" r:id="rId48" display="s10_studie.docx#III12"/>
    <hyperlink ref="N56:N61" r:id="rId49" display="M"/>
    <hyperlink ref="N63:N65" r:id="rId50" display="M"/>
    <hyperlink ref="N67" r:id="rId51" display="s10_studie.docx#III41"/>
    <hyperlink ref="N69:N72" r:id="rId52" display="M"/>
    <hyperlink ref="N58" r:id="rId53" display="s10_studie.docx#III21"/>
    <hyperlink ref="N56" r:id="rId54" display="s10_studie.docx#III22"/>
    <hyperlink ref="N57" r:id="rId55" display="s10_studie.docx#III23"/>
    <hyperlink ref="N59" r:id="rId56" display="s10_studie.docx#III24"/>
    <hyperlink ref="N60" r:id="rId57" display="s10_studie.docx#III25"/>
    <hyperlink ref="N61" r:id="rId58" display="s10_studie.docx#III26"/>
    <hyperlink ref="N64" r:id="rId59" display="s10_studie.docx#III31"/>
    <hyperlink ref="N63" r:id="rId60" display="s10_studie.docx#III32"/>
    <hyperlink ref="N65" r:id="rId61" display="s10_studie.docx#III33"/>
    <hyperlink ref="N69" r:id="rId62" display="s10_studie.docx#III51"/>
    <hyperlink ref="N70" r:id="rId63" display="s10_studie.docx#III52"/>
    <hyperlink ref="N71" r:id="rId64" display="s10_studie.docx#III53"/>
    <hyperlink ref="N72" r:id="rId65" display="s10_studie.docx#III54"/>
    <hyperlink ref="N74" r:id="rId66" display="s10_studie.docx#IV01"/>
    <hyperlink ref="N75" r:id="rId67" display="s10_studie.docx#IV02"/>
    <hyperlink ref="N78:N81" r:id="rId68" display="M"/>
    <hyperlink ref="N90:N92" r:id="rId69" display="M"/>
    <hyperlink ref="N94:N101" r:id="rId70" display="M"/>
    <hyperlink ref="N78" r:id="rId71" display="s10_studie.docx#IV11"/>
    <hyperlink ref="N79" r:id="rId72" display="s10_studie.docx#IV12"/>
    <hyperlink ref="N80" r:id="rId73" display="s10_studie.docx#IV13"/>
    <hyperlink ref="N77" r:id="rId74" display="s10_studie.docx#IV14"/>
    <hyperlink ref="N81" r:id="rId75" display="s10_studie.docx#IV15"/>
    <hyperlink ref="N83" r:id="rId76" display="s10_studie.docx#IV21"/>
    <hyperlink ref="N85" r:id="rId77" display="s10_studie.docx#IV23"/>
    <hyperlink ref="N86" r:id="rId78" display="s10_studie.docx#IV27"/>
    <hyperlink ref="N87" r:id="rId79" display="s10_studie.docx#IV28"/>
    <hyperlink ref="N91" r:id="rId80" display="s10_studie.docx#IV31"/>
    <hyperlink ref="N90" r:id="rId81" display="s10_studie.docx#IV32"/>
    <hyperlink ref="N92" r:id="rId82" display="s10_studie.docx#IV33"/>
    <hyperlink ref="N94" r:id="rId83" display="s10_studie.docx#IV41"/>
    <hyperlink ref="N97" r:id="rId84" display="s10_studie.docx#IV42"/>
    <hyperlink ref="N84" r:id="rId85" display="s10_studie.docx#IV22"/>
    <hyperlink ref="N101" r:id="rId86" display="s10_studie.docx#IV48"/>
    <hyperlink ref="N100" r:id="rId87" display="s10_studie.docx#ict_skol"/>
    <hyperlink ref="N99" r:id="rId88" display="s10_studie.docx#IV46"/>
    <hyperlink ref="N96" r:id="rId89" display="s10_studie.docx#IV45"/>
    <hyperlink ref="N95" r:id="rId90" display="s10_studie.docx#IV44"/>
    <hyperlink ref="N98" r:id="rId91" display="s10_studie.docx#IV43"/>
    <hyperlink ref="O5" location="Priloha4_data_1Kontext.xlsx#I.1.1!A1" display="Priloha4_data_1Kontext.xlsx#I.1.1!A1"/>
    <hyperlink ref="O4:O7" location="data_1Kontext.xlsx#I.1.1!A1" display="D"/>
    <hyperlink ref="O4" location="Priloha4_data_1Kontext.xlsx#I.1.1!A1" display="Priloha4_data_1Kontext.xlsx#I.1.1!A1"/>
    <hyperlink ref="O6" location="Priloha4_data_1Kontext.xlsx#I.1.d1!A1" display="Priloha4_data_1Kontext.xlsx#I.1.d1!A1"/>
    <hyperlink ref="O7" location="Priloha4_data_1Kontext.xlsx#I.1.d2!A1" display="Priloha4_data_1Kontext.xlsx#I.1.d2!A1"/>
    <hyperlink ref="O9" location="Priloha4_data_1Kontext.xlsx#I.2.1!A1" display="Priloha4_data_1Kontext.xlsx#I.2.1!A1"/>
    <hyperlink ref="O11:O12" location="data_1Kontext.xlsx#I.1.4!A1" display="D"/>
    <hyperlink ref="O14:O15" location="data_1Kontext.xlsx#I.1.4!A1" display="D"/>
    <hyperlink ref="O17" location="Priloha4_data_1Kontext.xlsx#I.5.2!A1" display="Priloha4_data_1Kontext.xlsx#I.5.2!A1"/>
    <hyperlink ref="O20:O21" location="data_1Kontext.xlsx#I.1.4!A1" display="D"/>
    <hyperlink ref="O11" location="Priloha4_data_1Kontext.xlsx#I.3.d1!A1" display="Priloha4_data_1Kontext.xlsx#I.3.d1!A1"/>
    <hyperlink ref="O12" location="Priloha4_data_1Kontext.xlsx#I.3.d2!A1" display="Priloha4_data_1Kontext.xlsx#I.3.d2!A1"/>
    <hyperlink ref="O14" location="Priloha4_data_1Kontext.xlsx#I.4.1!A1" display="Priloha4_data_1Kontext.xlsx#I.4.1!A1"/>
    <hyperlink ref="O15" location="Priloha4_data_1Kontext.xlsx#I.4.2!A1" display="Priloha4_data_1Kontext.xlsx#I.4.2!A1"/>
    <hyperlink ref="O18" location="Priloha4_data_1Kontext.xlsx#I.5.d1!A1" display="Priloha4_data_1Kontext.xlsx#I.5.d1!A1"/>
    <hyperlink ref="O20" location="Priloha4_data_1Kontext.xlsx#I.6.1!A1" display="Priloha4_data_1Kontext.xlsx#I.6.1!A1"/>
    <hyperlink ref="O21" location="Priloha4_data_1Kontext.xlsx#I.6.d1!A1" display="Priloha4_data_1Kontext.xlsx#I.6.d1!A1"/>
    <hyperlink ref="O24" location="Priloha4_data_2Vstupy.xlsx#II.1.1!A1" display="Priloha4_data_2Vstupy.xlsx#II.1.1!A1"/>
    <hyperlink ref="O23:O26" location="data_2Vstupy.xlsx#II.1.1!A1" display="D"/>
    <hyperlink ref="O34:O38" location="data_2Vstupy.xlsx#II.1.1!A1" display="D"/>
    <hyperlink ref="O51" location="Priloha4_data_2Vstupy.xlsx#II.6.d1!A1" display="Priloha4_data_2Vstupy.xlsx#II.6.d1!A1"/>
    <hyperlink ref="O23" location="Priloha4_data_2Vstupy.xlsx#II.1.1!A1" display="Priloha4_data_2Vstupy.xlsx#II.1.1!A1"/>
    <hyperlink ref="O25" location="Priloha4_data_2Vstupy.xlsx#II.1.d2!A1" display="Priloha4_data_2Vstupy.xlsx#II.1.d2!A1"/>
    <hyperlink ref="O26" location="Priloha4_data_2Vstupy.xlsx#II.1.d3!A1" display="Priloha4_data_2Vstupy.xlsx#II.1.d3!A1"/>
    <hyperlink ref="O30" location="Priloha4_data_2Vstupy.xlsx#II.2.d1!A1" display="Priloha4_data_2Vstupy.xlsx#II.2.d1!A1"/>
    <hyperlink ref="O28" location="Priloha4_data_2Vstupy.xlsx#II.2.1!A1" display="Priloha4_data_2Vstupy.xlsx#II.2.1!A1"/>
    <hyperlink ref="O29" location="Priloha4_data_2Vstupy.xlsx#II.2.2!A1" display="Priloha4_data_2Vstupy.xlsx#II.2.2!A1"/>
    <hyperlink ref="O31" location="Priloha4_data_2Vstupy.xlsx#II.2.d2!A1" display="Priloha4_data_2Vstupy.xlsx#II.2.d2!A1"/>
    <hyperlink ref="O34" location="Priloha4_data_2Vstupy.xlsx#II.3.1!A1" display="Priloha4_data_2Vstupy.xlsx#II.3.1!A1"/>
    <hyperlink ref="O36" location="Priloha4_data_2Vstupy.xlsx#II.3.d1!A1" display="Priloha4_data_2Vstupy.xlsx#II.3.d1!A1"/>
    <hyperlink ref="O37" location="Priloha4_data_2Vstupy.xlsx#II.3.d2!A1" display="Priloha4_data_2Vstupy.xlsx#II.3.d2!A1"/>
    <hyperlink ref="O38" location="Priloha4_data_2Vstupy.xlsx#II.3.d3!A1" display="Priloha4_data_2Vstupy.xlsx#II.3.d3!A1"/>
    <hyperlink ref="O35" location="Priloha4_data_2Vstupy.xlsx#II.3.2!A1" display="Priloha4_data_2Vstupy.xlsx#II.3.2!A1"/>
    <hyperlink ref="O41" location="Priloha4_data_2Vstupy.xlsx#II.4.d1!A1" display="Priloha4_data_2Vstupy.xlsx#II.4.d1!A1"/>
    <hyperlink ref="O42" location="Priloha4_data_2Vstupy.xlsx#II.4.d2!A1" display="Priloha4_data_2Vstupy.xlsx#II.4.d2!A1"/>
    <hyperlink ref="O40" location="Priloha4_data_2Vstupy.xlsx#II.4.1!A1" display="Priloha4_data_2Vstupy.xlsx#II.4.1!A1"/>
    <hyperlink ref="O43" location="Priloha4_data_2Vstupy.xlsx#II.4.d3!A1" display="Priloha4_data_2Vstupy.xlsx#II.4.d3!A1"/>
    <hyperlink ref="O47" location="Priloha4_data_2Vstupy.xlsx#II.5.d1!A1" display="Priloha4_data_2Vstupy.xlsx#II.5.d1!A1"/>
    <hyperlink ref="O46" location="Priloha4_data_2Vstupy.xlsx#II.5.1!A1" display="Priloha4_data_2Vstupy.xlsx#II.5.1!A1"/>
    <hyperlink ref="O50" location="Priloha4_data_2Vstupy.xlsx#II.6.1!A1" display="Priloha4_data_2Vstupy.xlsx#II.6.1!A1"/>
    <hyperlink ref="O54" location="Priloha4_data_3Procesy.xlsx#III.1.d1!A1" display="Priloha4_data_3Procesy.xlsx#III.1.d1!A1"/>
    <hyperlink ref="O53" location="Priloha4_data_3Procesy.xlsx#III.1.1!A1" display="Priloha4_data_3Procesy.xlsx#III.1.1!A1"/>
    <hyperlink ref="O56:O61" location="data_3Procesy.xlsx#III.1.1!A1" display="D"/>
    <hyperlink ref="O63:O65" location="data_3Procesy.xlsx#III.1.1!A1" display="D"/>
    <hyperlink ref="O67" location="Priloha4_data_3Procesy.xlsx#III.4.d1!A1" display="Priloha4_data_3Procesy.xlsx#III.4.d1!A1"/>
    <hyperlink ref="O69:O72" location="data_3Procesy.xlsx#III.1.1!A1" display="D"/>
    <hyperlink ref="O58" location="Priloha4_data_3Procesy.xlsx#III.2.d1!A1" display="Priloha4_data_3Procesy.xlsx#III.2.d1!A1"/>
    <hyperlink ref="O56" location="Priloha4_data_3Procesy.xlsx#III.2.1!A1" display="Priloha4_data_3Procesy.xlsx#III.2.1!A1"/>
    <hyperlink ref="O57" location="Priloha4_data_3Procesy.xlsx#III.2.2!A1" display="Priloha4_data_3Procesy.xlsx#III.2.2!A1"/>
    <hyperlink ref="O59" location="Priloha4_data_3Procesy.xlsx#III.2.d2!A1" display="Priloha4_data_3Procesy.xlsx#III.2.d2!A1"/>
    <hyperlink ref="O60" location="Priloha4_data_3Procesy.xlsx#III.2.d3!A1" display="Priloha4_data_3Procesy.xlsx#III.2.d3!A1"/>
    <hyperlink ref="O61" location="Priloha4_data_3Procesy.xlsx#III.2.d4!A1" display="Priloha4_data_3Procesy.xlsx#III.2.d4!A1"/>
    <hyperlink ref="O64" location="Priloha4_data_3Procesy.xlsx#III.3.d1!A1" display="Priloha4_data_3Procesy.xlsx#III.3.d1!A1"/>
    <hyperlink ref="O63" location="Priloha4_data_3Procesy.xlsx#III.3.1!A1" display="Priloha4_data_3Procesy.xlsx#III.3.1!A1"/>
    <hyperlink ref="O65" location="Priloha4_data_3Procesy.xlsx#III.3.d2!A1" display="Priloha4_data_3Procesy.xlsx#III.3.d2!A1"/>
    <hyperlink ref="O69" location="Priloha4_data_3Procesy.xlsx#III.5.1!A1" display="Priloha4_data_3Procesy.xlsx#III.5.1!A1"/>
    <hyperlink ref="O70" location="Priloha4_data_3Procesy.xlsx#III.5.2!A1" display="Priloha4_data_3Procesy.xlsx#III.5.2!A1"/>
    <hyperlink ref="O71" location="Priloha4_data_3Procesy.xlsx#III.5.d1!A1" display="Priloha4_data_3Procesy.xlsx#III.5.d1!A1"/>
    <hyperlink ref="O72" location="Priloha4_data_3Procesy.xlsx#III.5.d2!A1" display="Priloha4_data_3Procesy.xlsx#III.5.d2!A1"/>
    <hyperlink ref="O74" location="Priloha4_data_4Výstupy.xlsx#IV.0.1!A1" display="Priloha4_data_4Výstupy.xlsx#IV.0.1!A1"/>
    <hyperlink ref="O75" location="Priloha4_data_4Výstupy.xlsx#IV.0.d1!A1" display="Priloha4_data_4Výstupy.xlsx#IV.0.d1!A1"/>
    <hyperlink ref="O78:O81" location="data_4Výstupy.xlsx#IV.0.1!A1" display="D"/>
    <hyperlink ref="O90:O92" location="data_4Výstupy.xlsx#IV.0.1!A1" display="D"/>
    <hyperlink ref="O78" location="Priloha4_data_4Výstupy.xlsx#IV.1.d1!A1" display="Priloha4_data_4Výstupy.xlsx#IV.1.d1!A1"/>
    <hyperlink ref="O79" location="Priloha4_data_4Výstupy.xlsx#IV.1.d2!A1" display="Priloha4_data_4Výstupy.xlsx#IV.1.d2!A1"/>
    <hyperlink ref="O80" location="Priloha4_data_4Výstupy.xlsx#IV.1.d3!A1" display="Priloha4_data_4Výstupy.xlsx#IV.1.d3!A1"/>
    <hyperlink ref="O77" location="Priloha4_data_4Výstupy.xlsx#IV.1.1!A1" display="Priloha4_data_4Výstupy.xlsx#IV.1.1!A1"/>
    <hyperlink ref="O81" location="Priloha4_data_4Výstupy.xlsx#IV.1.d4!A1" display="Priloha4_data_4Výstupy.xlsx#IV.1.d4!A1"/>
    <hyperlink ref="O83" location="Priloha4_data_4Výstupy.xlsx#IV.2.1!A1" display="Priloha4_data_4Výstupy.xlsx#IV.2.1!A1"/>
    <hyperlink ref="O84" location="Priloha4_data_4Výstupy.xlsx#IV.2.2!A1" display="Priloha4_data_4Výstupy.xlsx#IV.2.2!A1"/>
    <hyperlink ref="O85" location="Priloha4_data_4Výstupy.xlsx#IV.2.d1!A1" display="Priloha4_data_4Výstupy.xlsx#IV.2.d1!A1"/>
    <hyperlink ref="O86" location="Priloha4_data_4Výstupy.xlsx#IV.2.d2!A1" display="Priloha4_data_4Výstupy.xlsx#IV.2.d2!A1"/>
    <hyperlink ref="O87" location="Priloha4_data_4Výstupy.xlsx#IV.2.d3!A1" display="Priloha4_data_4Výstupy.xlsx#IV.2.d3!A1"/>
    <hyperlink ref="O91" location="Priloha4_data_4Výstupy.xlsx#IV.3.d1!A1" display="Priloha4_data_4Výstupy.xlsx#IV.3.d1!A1"/>
    <hyperlink ref="O90" location="Priloha4_data_4Výstupy.xlsx#IV.3.1!A1" display="Priloha4_data_4Výstupy.xlsx#IV.3.1!A1"/>
    <hyperlink ref="O92" location="Priloha4_data_4Výstupy.xlsx#IV.3.d2!A1" display="Priloha4_data_4Výstupy.xlsx#IV.3.d2!A1"/>
    <hyperlink ref="O94" location="Priloha4_data_4Výstupy.xlsx#IV.4.1!A1" display="Priloha4_data_4Výstupy.xlsx#IV.4.1!A1"/>
    <hyperlink ref="O97" location="Priloha4_data_4Výstupy.xlsx#IV.4.d1!A1" display="Priloha4_data_4Výstupy.xlsx#IV.4.d1!A1"/>
    <hyperlink ref="O98" location="Priloha4_data_4Výstupy.xlsx#IV.4.d2!A1" display="Priloha4_data_4Výstupy.xlsx#IV.4.d2!A1"/>
    <hyperlink ref="O95" location="Priloha4_data_4Výstupy.xlsx#IV.4.2!A1" display="Priloha4_data_4Výstupy.xlsx#IV.4.2!A1"/>
    <hyperlink ref="O96" location="Priloha4_data_4Výstupy.xlsx#IV.4.3!A1" display="Priloha4_data_4Výstupy.xlsx#IV.4.3!A1"/>
    <hyperlink ref="O99" location="Priloha4_data_4Výstupy.xlsx#IV.4.d3!A1" display="Priloha4_data_4Výstupy.xlsx#IV.4.d3!A1"/>
    <hyperlink ref="O101" location="Priloha4_data_4Výstupy.xlsx#IV.4.d4!A1" display="Priloha4_data_4Výstupy.xlsx#IV.4.d4!A1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7" r:id="rId92"/>
  <rowBreaks count="2" manualBreakCount="2">
    <brk id="21" max="16383" man="1"/>
    <brk id="51" max="16383" man="1"/>
  </rowBreaks>
  <colBreaks count="1" manualBreakCount="1">
    <brk id="4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M50"/>
  <sheetViews>
    <sheetView workbookViewId="0" topLeftCell="A1">
      <selection activeCell="C28" sqref="C28"/>
    </sheetView>
  </sheetViews>
  <sheetFormatPr defaultColWidth="9.140625" defaultRowHeight="15"/>
  <cols>
    <col min="3" max="3" width="65.28125" style="0" customWidth="1"/>
  </cols>
  <sheetData>
    <row r="2" ht="15">
      <c r="B2" s="3" t="s">
        <v>190</v>
      </c>
    </row>
    <row r="4" spans="2:3" ht="15">
      <c r="B4" s="2" t="s">
        <v>80</v>
      </c>
      <c r="C4" t="s">
        <v>207</v>
      </c>
    </row>
    <row r="5" spans="2:3" ht="15">
      <c r="B5" s="2">
        <v>1</v>
      </c>
      <c r="C5" t="s">
        <v>196</v>
      </c>
    </row>
    <row r="6" spans="2:3" ht="15">
      <c r="B6" s="2">
        <v>2</v>
      </c>
      <c r="C6" t="s">
        <v>197</v>
      </c>
    </row>
    <row r="7" spans="2:3" ht="15">
      <c r="B7" s="2">
        <v>3</v>
      </c>
      <c r="C7" t="s">
        <v>198</v>
      </c>
    </row>
    <row r="8" spans="2:3" ht="15">
      <c r="B8" s="2">
        <v>4</v>
      </c>
      <c r="C8" t="s">
        <v>206</v>
      </c>
    </row>
    <row r="9" spans="2:3" ht="15">
      <c r="B9" s="2">
        <v>5</v>
      </c>
      <c r="C9" t="s">
        <v>199</v>
      </c>
    </row>
    <row r="10" spans="2:3" ht="15">
      <c r="B10" s="2">
        <v>6</v>
      </c>
      <c r="C10" t="s">
        <v>200</v>
      </c>
    </row>
    <row r="11" spans="2:3" ht="15">
      <c r="B11" s="2">
        <v>7</v>
      </c>
      <c r="C11" t="s">
        <v>201</v>
      </c>
    </row>
    <row r="12" spans="2:3" ht="15">
      <c r="B12" s="2">
        <v>8</v>
      </c>
      <c r="C12" t="s">
        <v>202</v>
      </c>
    </row>
    <row r="15" ht="15">
      <c r="B15" s="3" t="s">
        <v>194</v>
      </c>
    </row>
    <row r="17" spans="2:3" ht="15">
      <c r="B17">
        <v>1</v>
      </c>
      <c r="C17" t="s">
        <v>247</v>
      </c>
    </row>
    <row r="18" spans="2:3" ht="15">
      <c r="B18">
        <v>2</v>
      </c>
      <c r="C18" t="s">
        <v>249</v>
      </c>
    </row>
    <row r="19" spans="2:3" ht="15">
      <c r="B19">
        <v>3</v>
      </c>
      <c r="C19" t="s">
        <v>250</v>
      </c>
    </row>
    <row r="20" spans="2:3" ht="15">
      <c r="B20">
        <v>4</v>
      </c>
      <c r="C20" t="s">
        <v>252</v>
      </c>
    </row>
    <row r="21" spans="2:3" ht="15">
      <c r="B21">
        <v>5</v>
      </c>
      <c r="C21" t="s">
        <v>248</v>
      </c>
    </row>
    <row r="25" ht="15">
      <c r="B25" s="3" t="s">
        <v>251</v>
      </c>
    </row>
    <row r="26" s="1" customFormat="1" ht="15">
      <c r="C26" s="1" t="s">
        <v>240</v>
      </c>
    </row>
    <row r="27" s="1" customFormat="1" ht="15"/>
    <row r="28" spans="3:13" s="1" customFormat="1" ht="15">
      <c r="C28" s="4"/>
      <c r="D28" s="4"/>
      <c r="E28" s="4"/>
      <c r="F28" s="4"/>
      <c r="G28" s="4"/>
      <c r="H28" s="375" t="s">
        <v>211</v>
      </c>
      <c r="I28" s="376"/>
      <c r="J28" s="4"/>
      <c r="K28" s="375" t="s">
        <v>235</v>
      </c>
      <c r="L28" s="376"/>
      <c r="M28" s="5"/>
    </row>
    <row r="29" spans="3:13" s="1" customFormat="1" ht="24">
      <c r="C29" s="4"/>
      <c r="D29" s="6" t="s">
        <v>236</v>
      </c>
      <c r="E29" s="6" t="s">
        <v>237</v>
      </c>
      <c r="F29" s="6" t="s">
        <v>238</v>
      </c>
      <c r="G29" s="6" t="s">
        <v>239</v>
      </c>
      <c r="H29" s="7" t="s">
        <v>212</v>
      </c>
      <c r="I29" s="7" t="s">
        <v>213</v>
      </c>
      <c r="J29" s="7"/>
      <c r="K29" s="7" t="s">
        <v>212</v>
      </c>
      <c r="L29" s="7" t="s">
        <v>213</v>
      </c>
      <c r="M29" s="5"/>
    </row>
    <row r="30" spans="3:13" s="1" customFormat="1" ht="15">
      <c r="C30" s="1" t="s">
        <v>214</v>
      </c>
      <c r="D30" s="8">
        <f>H30+0.5*I30</f>
        <v>90.98360655737706</v>
      </c>
      <c r="E30" s="8">
        <f>-1*K30-L30*0.5</f>
        <v>61.76470588235294</v>
      </c>
      <c r="F30" s="8">
        <f>D30/10</f>
        <v>9.098360655737705</v>
      </c>
      <c r="G30" s="8">
        <f>E30/10</f>
        <v>6.176470588235294</v>
      </c>
      <c r="H30" s="9">
        <v>83.60655737704919</v>
      </c>
      <c r="I30" s="9">
        <v>14.754098360655737</v>
      </c>
      <c r="J30" s="9">
        <v>98.36065573770492</v>
      </c>
      <c r="K30" s="8">
        <v>-41.1764705882353</v>
      </c>
      <c r="L30" s="8">
        <v>-41.1764705882353</v>
      </c>
      <c r="M30" s="10">
        <v>-82.3529411764706</v>
      </c>
    </row>
    <row r="31" spans="3:13" s="1" customFormat="1" ht="15">
      <c r="C31" s="1" t="s">
        <v>215</v>
      </c>
      <c r="D31" s="8">
        <f aca="true" t="shared" si="0" ref="D31:D50">H31+0.5*I31</f>
        <v>81.96721311475409</v>
      </c>
      <c r="E31" s="8">
        <f aca="true" t="shared" si="1" ref="E31:E50">-1*K31-L31*0.5</f>
        <v>55.882352941176464</v>
      </c>
      <c r="F31" s="8">
        <f aca="true" t="shared" si="2" ref="F31:F50">D31/10</f>
        <v>8.19672131147541</v>
      </c>
      <c r="G31" s="8">
        <f aca="true" t="shared" si="3" ref="G31:G50">E31/10</f>
        <v>5.588235294117647</v>
      </c>
      <c r="H31" s="9">
        <v>70.49180327868852</v>
      </c>
      <c r="I31" s="9">
        <v>22.950819672131146</v>
      </c>
      <c r="J31" s="9">
        <v>93.44262295081967</v>
      </c>
      <c r="K31" s="8">
        <v>-29.41176470588235</v>
      </c>
      <c r="L31" s="8">
        <v>-52.94117647058823</v>
      </c>
      <c r="M31" s="10">
        <v>-82.35294117647058</v>
      </c>
    </row>
    <row r="32" spans="3:13" s="1" customFormat="1" ht="15">
      <c r="C32" s="1" t="s">
        <v>216</v>
      </c>
      <c r="D32" s="8">
        <f t="shared" si="0"/>
        <v>62.29508196721311</v>
      </c>
      <c r="E32" s="8">
        <f t="shared" si="1"/>
        <v>47.05882352941177</v>
      </c>
      <c r="F32" s="8">
        <f t="shared" si="2"/>
        <v>6.22950819672131</v>
      </c>
      <c r="G32" s="8">
        <f t="shared" si="3"/>
        <v>4.705882352941177</v>
      </c>
      <c r="H32" s="9">
        <v>32.78688524590164</v>
      </c>
      <c r="I32" s="9">
        <v>59.01639344262295</v>
      </c>
      <c r="J32" s="9">
        <v>91.80327868852459</v>
      </c>
      <c r="K32" s="8">
        <v>-17.647058823529413</v>
      </c>
      <c r="L32" s="8">
        <v>-58.8235294117647</v>
      </c>
      <c r="M32" s="10">
        <v>-76.47058823529412</v>
      </c>
    </row>
    <row r="33" spans="3:13" s="1" customFormat="1" ht="15">
      <c r="C33" s="1" t="s">
        <v>217</v>
      </c>
      <c r="D33" s="8">
        <f t="shared" si="0"/>
        <v>60.65573770491804</v>
      </c>
      <c r="E33" s="8">
        <f t="shared" si="1"/>
        <v>53.333333333333336</v>
      </c>
      <c r="F33" s="8">
        <f t="shared" si="2"/>
        <v>6.065573770491804</v>
      </c>
      <c r="G33" s="8">
        <f t="shared" si="3"/>
        <v>5.333333333333334</v>
      </c>
      <c r="H33" s="9">
        <v>40.98360655737705</v>
      </c>
      <c r="I33" s="9">
        <v>39.34426229508197</v>
      </c>
      <c r="J33" s="9">
        <v>80.32786885245902</v>
      </c>
      <c r="K33" s="8">
        <v>-33.333333333333336</v>
      </c>
      <c r="L33" s="8">
        <v>-40</v>
      </c>
      <c r="M33" s="10">
        <v>-73.33333333333334</v>
      </c>
    </row>
    <row r="34" spans="3:13" s="1" customFormat="1" ht="15">
      <c r="C34" s="1" t="s">
        <v>218</v>
      </c>
      <c r="D34" s="8">
        <f t="shared" si="0"/>
        <v>76.22950819672131</v>
      </c>
      <c r="E34" s="8">
        <f t="shared" si="1"/>
        <v>60</v>
      </c>
      <c r="F34" s="8">
        <f t="shared" si="2"/>
        <v>7.622950819672131</v>
      </c>
      <c r="G34" s="8">
        <f t="shared" si="3"/>
        <v>6</v>
      </c>
      <c r="H34" s="9">
        <v>62.295081967213115</v>
      </c>
      <c r="I34" s="9">
        <v>27.868852459016395</v>
      </c>
      <c r="J34" s="9">
        <v>90.1639344262295</v>
      </c>
      <c r="K34" s="8">
        <v>-33.333333333333336</v>
      </c>
      <c r="L34" s="8">
        <v>-53.333333333333336</v>
      </c>
      <c r="M34" s="10">
        <v>-86.66666666666667</v>
      </c>
    </row>
    <row r="35" spans="3:13" s="1" customFormat="1" ht="15">
      <c r="C35" s="1" t="s">
        <v>219</v>
      </c>
      <c r="D35" s="8">
        <f t="shared" si="0"/>
        <v>64.75409836065575</v>
      </c>
      <c r="E35" s="8">
        <f t="shared" si="1"/>
        <v>60</v>
      </c>
      <c r="F35" s="8">
        <f t="shared" si="2"/>
        <v>6.475409836065575</v>
      </c>
      <c r="G35" s="8">
        <f t="shared" si="3"/>
        <v>6</v>
      </c>
      <c r="H35" s="9">
        <v>42.622950819672134</v>
      </c>
      <c r="I35" s="9">
        <v>44.26229508196721</v>
      </c>
      <c r="J35" s="9">
        <v>86.88524590163934</v>
      </c>
      <c r="K35" s="8">
        <v>-40</v>
      </c>
      <c r="L35" s="8">
        <v>-40</v>
      </c>
      <c r="M35" s="10">
        <v>-80</v>
      </c>
    </row>
    <row r="36" spans="3:13" s="1" customFormat="1" ht="15">
      <c r="C36" s="1" t="s">
        <v>220</v>
      </c>
      <c r="D36" s="8">
        <f t="shared" si="0"/>
        <v>57.377049180327866</v>
      </c>
      <c r="E36" s="8">
        <f t="shared" si="1"/>
        <v>63.33333333333333</v>
      </c>
      <c r="F36" s="8">
        <f t="shared" si="2"/>
        <v>5.737704918032787</v>
      </c>
      <c r="G36" s="8">
        <f t="shared" si="3"/>
        <v>6.333333333333333</v>
      </c>
      <c r="H36" s="9">
        <v>32.78688524590164</v>
      </c>
      <c r="I36" s="9">
        <v>49.18032786885246</v>
      </c>
      <c r="J36" s="9">
        <v>81.96721311475409</v>
      </c>
      <c r="K36" s="8">
        <v>-46.666666666666664</v>
      </c>
      <c r="L36" s="8">
        <v>-33.333333333333336</v>
      </c>
      <c r="M36" s="10">
        <v>-80</v>
      </c>
    </row>
    <row r="37" spans="3:13" s="1" customFormat="1" ht="15">
      <c r="C37" s="1" t="s">
        <v>221</v>
      </c>
      <c r="D37" s="8">
        <f t="shared" si="0"/>
        <v>58.196721311475414</v>
      </c>
      <c r="E37" s="8">
        <f t="shared" si="1"/>
        <v>53.57142857142857</v>
      </c>
      <c r="F37" s="8">
        <f t="shared" si="2"/>
        <v>5.8196721311475414</v>
      </c>
      <c r="G37" s="8">
        <f t="shared" si="3"/>
        <v>5.357142857142857</v>
      </c>
      <c r="H37" s="9">
        <v>37.704918032786885</v>
      </c>
      <c r="I37" s="9">
        <v>40.98360655737705</v>
      </c>
      <c r="J37" s="9">
        <v>78.68852459016394</v>
      </c>
      <c r="K37" s="8">
        <v>-35.714285714285715</v>
      </c>
      <c r="L37" s="8">
        <v>-35.714285714285715</v>
      </c>
      <c r="M37" s="10">
        <v>-71.42857142857143</v>
      </c>
    </row>
    <row r="38" spans="3:13" s="1" customFormat="1" ht="15">
      <c r="C38" s="1" t="s">
        <v>222</v>
      </c>
      <c r="D38" s="8">
        <f t="shared" si="0"/>
        <v>75</v>
      </c>
      <c r="E38" s="8">
        <f t="shared" si="1"/>
        <v>64.70588235294119</v>
      </c>
      <c r="F38" s="8">
        <f t="shared" si="2"/>
        <v>7.5</v>
      </c>
      <c r="G38" s="8">
        <f t="shared" si="3"/>
        <v>6.470588235294119</v>
      </c>
      <c r="H38" s="9">
        <v>60</v>
      </c>
      <c r="I38" s="9">
        <v>30</v>
      </c>
      <c r="J38" s="9">
        <v>90</v>
      </c>
      <c r="K38" s="8">
        <v>-41.1764705882353</v>
      </c>
      <c r="L38" s="8">
        <v>-47.05882352941177</v>
      </c>
      <c r="M38" s="10">
        <v>-88.23529411764707</v>
      </c>
    </row>
    <row r="39" spans="3:13" s="1" customFormat="1" ht="15">
      <c r="C39" s="1" t="s">
        <v>223</v>
      </c>
      <c r="D39" s="8">
        <f t="shared" si="0"/>
        <v>55.833333333333336</v>
      </c>
      <c r="E39" s="8">
        <f t="shared" si="1"/>
        <v>44.117647058823536</v>
      </c>
      <c r="F39" s="8">
        <f t="shared" si="2"/>
        <v>5.583333333333334</v>
      </c>
      <c r="G39" s="8">
        <f t="shared" si="3"/>
        <v>4.411764705882353</v>
      </c>
      <c r="H39" s="9">
        <v>33.333333333333336</v>
      </c>
      <c r="I39" s="9">
        <v>45</v>
      </c>
      <c r="J39" s="9">
        <v>78.33333333333334</v>
      </c>
      <c r="K39" s="8">
        <v>-23.529411764705884</v>
      </c>
      <c r="L39" s="8">
        <v>-41.1764705882353</v>
      </c>
      <c r="M39" s="10">
        <v>-64.70588235294119</v>
      </c>
    </row>
    <row r="40" spans="3:13" s="1" customFormat="1" ht="15">
      <c r="C40" s="1" t="s">
        <v>224</v>
      </c>
      <c r="D40" s="8">
        <f t="shared" si="0"/>
        <v>53.33333333333333</v>
      </c>
      <c r="E40" s="8">
        <f t="shared" si="1"/>
        <v>47.05882352941177</v>
      </c>
      <c r="F40" s="8">
        <f t="shared" si="2"/>
        <v>5.333333333333333</v>
      </c>
      <c r="G40" s="8">
        <f t="shared" si="3"/>
        <v>4.705882352941177</v>
      </c>
      <c r="H40" s="9">
        <v>28.333333333333332</v>
      </c>
      <c r="I40" s="9">
        <v>50</v>
      </c>
      <c r="J40" s="9">
        <v>78.33333333333333</v>
      </c>
      <c r="K40" s="8">
        <v>-23.529411764705884</v>
      </c>
      <c r="L40" s="8">
        <v>-47.05882352941177</v>
      </c>
      <c r="M40" s="10">
        <v>-70.58823529411765</v>
      </c>
    </row>
    <row r="41" spans="3:13" s="1" customFormat="1" ht="15">
      <c r="C41" s="1" t="s">
        <v>225</v>
      </c>
      <c r="D41" s="8">
        <f t="shared" si="0"/>
        <v>74.16666666666667</v>
      </c>
      <c r="E41" s="8">
        <f t="shared" si="1"/>
        <v>46.875</v>
      </c>
      <c r="F41" s="8">
        <f t="shared" si="2"/>
        <v>7.416666666666667</v>
      </c>
      <c r="G41" s="8">
        <f t="shared" si="3"/>
        <v>4.6875</v>
      </c>
      <c r="H41" s="9">
        <v>58.333333333333336</v>
      </c>
      <c r="I41" s="9">
        <v>31.666666666666668</v>
      </c>
      <c r="J41" s="9">
        <v>90</v>
      </c>
      <c r="K41" s="8">
        <v>-31.25</v>
      </c>
      <c r="L41" s="8">
        <v>-31.25</v>
      </c>
      <c r="M41" s="10">
        <v>-62.5</v>
      </c>
    </row>
    <row r="42" spans="3:13" s="1" customFormat="1" ht="15">
      <c r="C42" s="1" t="s">
        <v>226</v>
      </c>
      <c r="D42" s="8">
        <f t="shared" si="0"/>
        <v>64.16666666666667</v>
      </c>
      <c r="E42" s="8">
        <f t="shared" si="1"/>
        <v>58.82352941176471</v>
      </c>
      <c r="F42" s="8">
        <f t="shared" si="2"/>
        <v>6.416666666666667</v>
      </c>
      <c r="G42" s="8">
        <f t="shared" si="3"/>
        <v>5.882352941176471</v>
      </c>
      <c r="H42" s="9">
        <v>40</v>
      </c>
      <c r="I42" s="9">
        <v>48.333333333333336</v>
      </c>
      <c r="J42" s="9">
        <v>88.33333333333334</v>
      </c>
      <c r="K42" s="8">
        <v>-41.1764705882353</v>
      </c>
      <c r="L42" s="8">
        <v>-35.294117647058826</v>
      </c>
      <c r="M42" s="10">
        <v>-76.47058823529412</v>
      </c>
    </row>
    <row r="43" spans="3:13" s="1" customFormat="1" ht="15">
      <c r="C43" s="1" t="s">
        <v>227</v>
      </c>
      <c r="D43" s="8">
        <f t="shared" si="0"/>
        <v>70.83333333333333</v>
      </c>
      <c r="E43" s="8">
        <f t="shared" si="1"/>
        <v>53.333333333333336</v>
      </c>
      <c r="F43" s="8">
        <f t="shared" si="2"/>
        <v>7.083333333333333</v>
      </c>
      <c r="G43" s="8">
        <f t="shared" si="3"/>
        <v>5.333333333333334</v>
      </c>
      <c r="H43" s="9">
        <v>45</v>
      </c>
      <c r="I43" s="9">
        <v>51.666666666666664</v>
      </c>
      <c r="J43" s="9">
        <v>96.66666666666666</v>
      </c>
      <c r="K43" s="8">
        <v>-33.333333333333336</v>
      </c>
      <c r="L43" s="8">
        <v>-40</v>
      </c>
      <c r="M43" s="10">
        <v>-73.33333333333334</v>
      </c>
    </row>
    <row r="44" spans="3:13" s="1" customFormat="1" ht="15">
      <c r="C44" s="1" t="s">
        <v>228</v>
      </c>
      <c r="D44" s="8">
        <f t="shared" si="0"/>
        <v>78.33333333333334</v>
      </c>
      <c r="E44" s="8">
        <f t="shared" si="1"/>
        <v>46.875</v>
      </c>
      <c r="F44" s="8">
        <f t="shared" si="2"/>
        <v>7.833333333333334</v>
      </c>
      <c r="G44" s="8">
        <f t="shared" si="3"/>
        <v>4.6875</v>
      </c>
      <c r="H44" s="9">
        <v>58.333333333333336</v>
      </c>
      <c r="I44" s="9">
        <v>40</v>
      </c>
      <c r="J44" s="9">
        <v>98.33333333333334</v>
      </c>
      <c r="K44" s="8">
        <v>-31.25</v>
      </c>
      <c r="L44" s="8">
        <v>-31.25</v>
      </c>
      <c r="M44" s="10">
        <v>-62.5</v>
      </c>
    </row>
    <row r="45" spans="3:13" s="1" customFormat="1" ht="15">
      <c r="C45" s="1" t="s">
        <v>229</v>
      </c>
      <c r="D45" s="8">
        <f t="shared" si="0"/>
        <v>82.5</v>
      </c>
      <c r="E45" s="8">
        <f t="shared" si="1"/>
        <v>57.69230769230769</v>
      </c>
      <c r="F45" s="8">
        <f t="shared" si="2"/>
        <v>8.25</v>
      </c>
      <c r="G45" s="8">
        <f t="shared" si="3"/>
        <v>5.769230769230769</v>
      </c>
      <c r="H45" s="9">
        <v>68.33333333333333</v>
      </c>
      <c r="I45" s="9">
        <v>28.333333333333332</v>
      </c>
      <c r="J45" s="9">
        <v>96.66666666666666</v>
      </c>
      <c r="K45" s="8">
        <v>-30.76923076923077</v>
      </c>
      <c r="L45" s="8">
        <v>-53.84615384615385</v>
      </c>
      <c r="M45" s="10">
        <v>-84.61538461538461</v>
      </c>
    </row>
    <row r="46" spans="3:13" s="1" customFormat="1" ht="15">
      <c r="C46" s="1" t="s">
        <v>230</v>
      </c>
      <c r="D46" s="8">
        <f t="shared" si="0"/>
        <v>78.33333333333333</v>
      </c>
      <c r="E46" s="8">
        <f t="shared" si="1"/>
        <v>67.85714285714286</v>
      </c>
      <c r="F46" s="8">
        <f t="shared" si="2"/>
        <v>7.833333333333333</v>
      </c>
      <c r="G46" s="8">
        <f t="shared" si="3"/>
        <v>6.7857142857142865</v>
      </c>
      <c r="H46" s="9">
        <v>61.666666666666664</v>
      </c>
      <c r="I46" s="9">
        <v>33.333333333333336</v>
      </c>
      <c r="J46" s="9">
        <v>95</v>
      </c>
      <c r="K46" s="8">
        <v>-50</v>
      </c>
      <c r="L46" s="8">
        <v>-35.714285714285715</v>
      </c>
      <c r="M46" s="10">
        <v>-85.71428571428572</v>
      </c>
    </row>
    <row r="47" spans="3:13" s="1" customFormat="1" ht="15">
      <c r="C47" s="1" t="s">
        <v>231</v>
      </c>
      <c r="D47" s="8">
        <f t="shared" si="0"/>
        <v>72.95081967213115</v>
      </c>
      <c r="E47" s="8">
        <f t="shared" si="1"/>
        <v>58.82352941176471</v>
      </c>
      <c r="F47" s="8">
        <f t="shared" si="2"/>
        <v>7.295081967213115</v>
      </c>
      <c r="G47" s="8">
        <f t="shared" si="3"/>
        <v>5.882352941176471</v>
      </c>
      <c r="H47" s="9">
        <v>54.09836065573771</v>
      </c>
      <c r="I47" s="9">
        <v>37.704918032786885</v>
      </c>
      <c r="J47" s="9">
        <v>91.80327868852459</v>
      </c>
      <c r="K47" s="8">
        <v>-35.294117647058826</v>
      </c>
      <c r="L47" s="8">
        <v>-47.05882352941177</v>
      </c>
      <c r="M47" s="10">
        <v>-82.3529411764706</v>
      </c>
    </row>
    <row r="48" spans="3:13" s="1" customFormat="1" ht="15">
      <c r="C48" s="1" t="s">
        <v>232</v>
      </c>
      <c r="D48" s="8">
        <f t="shared" si="0"/>
        <v>68.85245901639344</v>
      </c>
      <c r="E48" s="8">
        <f t="shared" si="1"/>
        <v>46.875</v>
      </c>
      <c r="F48" s="8">
        <f t="shared" si="2"/>
        <v>6.885245901639344</v>
      </c>
      <c r="G48" s="8">
        <f t="shared" si="3"/>
        <v>4.6875</v>
      </c>
      <c r="H48" s="9">
        <v>54.09836065573771</v>
      </c>
      <c r="I48" s="9">
        <v>29.508196721311474</v>
      </c>
      <c r="J48" s="9">
        <v>83.60655737704919</v>
      </c>
      <c r="K48" s="8">
        <v>-31.25</v>
      </c>
      <c r="L48" s="8">
        <v>-31.25</v>
      </c>
      <c r="M48" s="10">
        <v>-62.5</v>
      </c>
    </row>
    <row r="49" spans="3:13" s="1" customFormat="1" ht="15">
      <c r="C49" s="1" t="s">
        <v>233</v>
      </c>
      <c r="D49" s="8">
        <f t="shared" si="0"/>
        <v>60.65573770491803</v>
      </c>
      <c r="E49" s="8">
        <f t="shared" si="1"/>
        <v>61.76470588235294</v>
      </c>
      <c r="F49" s="8">
        <f t="shared" si="2"/>
        <v>6.065573770491803</v>
      </c>
      <c r="G49" s="8">
        <f t="shared" si="3"/>
        <v>6.176470588235294</v>
      </c>
      <c r="H49" s="9">
        <v>34.42622950819672</v>
      </c>
      <c r="I49" s="9">
        <v>52.459016393442624</v>
      </c>
      <c r="J49" s="9">
        <v>86.88524590163934</v>
      </c>
      <c r="K49" s="8">
        <v>-35.294117647058826</v>
      </c>
      <c r="L49" s="8">
        <v>-52.94117647058823</v>
      </c>
      <c r="M49" s="10">
        <v>-88.23529411764706</v>
      </c>
    </row>
    <row r="50" spans="3:13" s="1" customFormat="1" ht="15">
      <c r="C50" s="1" t="s">
        <v>234</v>
      </c>
      <c r="D50" s="8">
        <f t="shared" si="0"/>
        <v>79.16666666666667</v>
      </c>
      <c r="E50" s="8">
        <f t="shared" si="1"/>
        <v>70.58823529411765</v>
      </c>
      <c r="F50" s="8">
        <f t="shared" si="2"/>
        <v>7.916666666666667</v>
      </c>
      <c r="G50" s="8">
        <f t="shared" si="3"/>
        <v>7.058823529411765</v>
      </c>
      <c r="H50" s="9">
        <v>70</v>
      </c>
      <c r="I50" s="9">
        <v>18.333333333333332</v>
      </c>
      <c r="J50" s="9">
        <v>88.33333333333333</v>
      </c>
      <c r="K50" s="8">
        <v>-47.05882352941177</v>
      </c>
      <c r="L50" s="8">
        <v>-47.05882352941177</v>
      </c>
      <c r="M50" s="10">
        <v>-94.11764705882354</v>
      </c>
    </row>
  </sheetData>
  <mergeCells count="2">
    <mergeCell ref="H28:I28"/>
    <mergeCell ref="K28:L2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Narodni vzdelavaci fond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zackova</dc:creator>
  <cp:keywords/>
  <dc:description/>
  <cp:lastModifiedBy>zackova</cp:lastModifiedBy>
  <cp:lastPrinted>2011-08-15T12:45:29Z</cp:lastPrinted>
  <dcterms:created xsi:type="dcterms:W3CDTF">2011-01-14T10:18:15Z</dcterms:created>
  <dcterms:modified xsi:type="dcterms:W3CDTF">2011-11-07T11:04:33Z</dcterms:modified>
  <cp:category/>
  <cp:version/>
  <cp:contentType/>
  <cp:contentStatus/>
</cp:coreProperties>
</file>