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210" windowWidth="19020" windowHeight="11775" firstSheet="13" activeTab="18"/>
  </bookViews>
  <sheets>
    <sheet name="II.1.1" sheetId="19" r:id="rId1"/>
    <sheet name="II.1.d1" sheetId="1" r:id="rId2"/>
    <sheet name="II.1.d2" sheetId="20" r:id="rId3"/>
    <sheet name="II.1.d3" sheetId="21" r:id="rId4"/>
    <sheet name="II.2.1" sheetId="23" r:id="rId5"/>
    <sheet name="II.2.2" sheetId="25" r:id="rId6"/>
    <sheet name="II.2.d1" sheetId="22" r:id="rId7"/>
    <sheet name="II.2.d2" sheetId="24" r:id="rId8"/>
    <sheet name="II.3.1" sheetId="36" r:id="rId9"/>
    <sheet name="II.3.2" sheetId="43" r:id="rId10"/>
    <sheet name="II.3.d1" sheetId="38" r:id="rId11"/>
    <sheet name="II.3.d2" sheetId="41" r:id="rId12"/>
    <sheet name="II.3.d3" sheetId="39" r:id="rId13"/>
    <sheet name="II.4.1" sheetId="34" r:id="rId14"/>
    <sheet name="II.4.d1" sheetId="27" r:id="rId15"/>
    <sheet name="II.4.d2" sheetId="28" r:id="rId16"/>
    <sheet name="II.4.d3" sheetId="35" r:id="rId17"/>
    <sheet name="II.4.5" sheetId="29" r:id="rId18"/>
    <sheet name="II.5.1" sheetId="40" r:id="rId19"/>
    <sheet name="II.5.d1" sheetId="31" r:id="rId20"/>
    <sheet name="II.6.1" sheetId="32" r:id="rId21"/>
    <sheet name="II.6.d1" sheetId="37" r:id="rId22"/>
  </sheets>
  <definedNames>
    <definedName name="aps_cacheWEB.sh?VSS_SERV_ZVWSBJFND_Action_Search_PRESVYBER_0_PODLE_subjekt_ICO__OBCHJM_vzd_ECl_E1v_E1n_ED_OBCHJMATD_on_JMENO__PRIJMENI__NAROZENI__ROLE__OKRES__OBEC__CASTOBCE__ULICE__COR__COZ__CDOM__VYPIS_1" localSheetId="17">'II.4.5'!$A$504:$B$504</definedName>
    <definedName name="aps_cacheWEB.sh?VSS_SERV_ZVWSBJFND_Action_Search_PRESVYBER_0_PODLE_subjekt_ICO__OBCHJM_vzd_ECl_E1v_E1n_ED_OBCHJMATD_on_JMENO__PRIJMENI__NAROZENI__ROLE__OKRES__OBEC__CASTOBCE__ULICE__COR__COZ__CDOM__VYPIS_1" localSheetId="18">'II.5.1'!$A$506:$B$506</definedName>
    <definedName name="aps_cacheWEB.sh?VSS_SERV_ZVWSBJFND_Action_Search_PRESVYBER_0_PODLE_subjekt_ICO__OBCHJM_vzd_ECl_E1v_E1n_ED_OBCHJMATD_on_JMENO__PRIJMENI__NAROZENI__ROLE__OKRES__OBEC__CASTOBCE__ULICE__COR__COZ__CDOM__VYPIS_1" localSheetId="19">'II.5.d1'!$A$542:$B$542</definedName>
    <definedName name="aps_cacheWEB.sh?VSS_SERV_ZVWSBJFND_Action_Search_PRESVYBER_0_PODLE_subjekt_ICO__OBCHJM_vzd_ECl_E1v_E1n_ED_OBCHJMATD_on_JMENO__PRIJMENI__NAROZENI__ROLE__OKRES__OBEC__CASTOBCE__ULICE__COR__COZ__CDOM__VYPIS_1" localSheetId="20">'II.6.1'!$A$504:$B$504</definedName>
    <definedName name="aps_cacheWEB.sh?VSS_SERV_ZVWSBJFND_Action_Search_PRESVYBER_0_PODLE_subjekt_ICO__OBCHJM_vzd_ECl_E1v_E1n_ED_OBCHJMATD_on_JMENO__PRIJMENI__NAROZENI__ROLE__OKRES__OBEC__CASTOBCE__ULICE__COR__COZ__CDOM__VYPIS_1" localSheetId="21">'II.6.d1'!$A$507:$B$507</definedName>
  </definedNames>
  <calcPr calcId="125725"/>
</workbook>
</file>

<file path=xl/connections.xml><?xml version="1.0" encoding="utf-8"?>
<connections xmlns="http://schemas.openxmlformats.org/spreadsheetml/2006/main">
  <connection xmlns="http://schemas.openxmlformats.org/spreadsheetml/2006/main" id="1" name="Připojení" type="4" refreshedVersion="4" background="1" saveData="1">
    <webPr sourceData="1" parsePre="1" consecutive="1" xl2000="1" url="http://www.rzp.cz/cgi-bin/aps_cacheWEB.sh?VSS_SERV=ZVWSBJFND&amp;Action=Search&amp;PRESVYBER=0&amp;PODLE=subjekt&amp;ICO=&amp;OBCHJM=vzd%ECl%E1v%E1n%ED&amp;OBCHJMATD=on&amp;JMENO=&amp;PRIJMENI=&amp;NAROZENI=&amp;ROLE=&amp;OKRES=&amp;OBEC=&amp;CASTOBCE=&amp;ULICE=&amp;COR=&amp;COZ=&amp;CDOM=&amp;VYPIS=1"/>
  </connection>
  <connection xmlns="http://schemas.openxmlformats.org/spreadsheetml/2006/main" id="2" name="Připojení1" type="4" refreshedVersion="4" background="1" saveData="1">
    <webPr sourceData="1" parsePre="1" consecutive="1" xl2000="1" url="http://www.rzp.cz/cgi-bin/aps_cacheWEB.sh?VSS_SERV=ZVWSBJFND&amp;Action=Search&amp;PRESVYBER=0&amp;PODLE=subjekt&amp;ICO=&amp;OBCHJM=vzd%ECl%E1v%E1n%ED&amp;OBCHJMATD=on&amp;JMENO=&amp;PRIJMENI=&amp;NAROZENI=&amp;ROLE=&amp;OKRES=&amp;OBEC=&amp;CASTOBCE=&amp;ULICE=&amp;COR=&amp;COZ=&amp;CDOM=&amp;VYPIS=1"/>
  </connection>
  <connection xmlns="http://schemas.openxmlformats.org/spreadsheetml/2006/main" id="3" name="Připojení11" type="4" refreshedVersion="4" background="1" saveData="1">
    <webPr sourceData="1" parsePre="1" consecutive="1" xl2000="1" url="http://www.rzp.cz/cgi-bin/aps_cacheWEB.sh?VSS_SERV=ZVWSBJFND&amp;Action=Search&amp;PRESVYBER=0&amp;PODLE=subjekt&amp;ICO=&amp;OBCHJM=vzd%ECl%E1v%E1n%ED&amp;OBCHJMATD=on&amp;JMENO=&amp;PRIJMENI=&amp;NAROZENI=&amp;ROLE=&amp;OKRES=&amp;OBEC=&amp;CASTOBCE=&amp;ULICE=&amp;COR=&amp;COZ=&amp;CDOM=&amp;VYPIS=1"/>
  </connection>
  <connection xmlns="http://schemas.openxmlformats.org/spreadsheetml/2006/main" id="4" name="Připojení111" type="4" refreshedVersion="4" background="1" saveData="1">
    <webPr sourceData="1" parsePre="1" consecutive="1" xl2000="1" url="http://www.rzp.cz/cgi-bin/aps_cacheWEB.sh?VSS_SERV=ZVWSBJFND&amp;Action=Search&amp;PRESVYBER=0&amp;PODLE=subjekt&amp;ICO=&amp;OBCHJM=vzd%ECl%E1v%E1n%ED&amp;OBCHJMATD=on&amp;JMENO=&amp;PRIJMENI=&amp;NAROZENI=&amp;ROLE=&amp;OKRES=&amp;OBEC=&amp;CASTOBCE=&amp;ULICE=&amp;COR=&amp;COZ=&amp;CDOM=&amp;VYPIS=1"/>
  </connection>
  <connection xmlns="http://schemas.openxmlformats.org/spreadsheetml/2006/main" id="5" name="Připojení12" type="4" refreshedVersion="4" background="1" saveData="1">
    <webPr sourceData="1" parsePre="1" consecutive="1" xl2000="1" url="http://www.rzp.cz/cgi-bin/aps_cacheWEB.sh?VSS_SERV=ZVWSBJFND&amp;Action=Search&amp;PRESVYBER=0&amp;PODLE=subjekt&amp;ICO=&amp;OBCHJM=vzd%ECl%E1v%E1n%ED&amp;OBCHJMATD=on&amp;JMENO=&amp;PRIJMENI=&amp;NAROZENI=&amp;ROLE=&amp;OKRES=&amp;OBEC=&amp;CASTOBCE=&amp;ULICE=&amp;COR=&amp;COZ=&amp;CDOM=&amp;VYPIS=1"/>
  </connection>
</connections>
</file>

<file path=xl/sharedStrings.xml><?xml version="1.0" encoding="utf-8"?>
<sst xmlns="http://schemas.openxmlformats.org/spreadsheetml/2006/main" count="891" uniqueCount="239">
  <si>
    <t>European Union (27 countries)</t>
  </si>
  <si>
    <t>Belgium</t>
  </si>
  <si>
    <t>Bulgaria</t>
  </si>
  <si>
    <t>Czech Republic</t>
  </si>
  <si>
    <t>Denmark</t>
  </si>
  <si>
    <t>Germany (including  former GDR from 1991)</t>
  </si>
  <si>
    <t>Estonia</t>
  </si>
  <si>
    <t>Greece</t>
  </si>
  <si>
    <t>Spain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</si>
  <si>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</si>
  <si>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</si>
  <si>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</si>
  <si>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</si>
  <si>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</si>
  <si>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</si>
  <si>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</si>
  <si>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</si>
  <si>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</si>
  <si>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</si>
  <si>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</si>
  <si>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</si>
  <si>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</si>
  <si>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</si>
  <si>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</si>
  <si>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</si>
  <si>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Croatia</t>
  </si>
  <si>
    <t>Turkey</t>
  </si>
  <si>
    <t>Mezinárodní srovnání</t>
  </si>
  <si>
    <t>Kraje ČR</t>
  </si>
  <si>
    <t>II.1.1</t>
  </si>
  <si>
    <t>není publikováno</t>
  </si>
  <si>
    <t>Mean amount of money spent by participant on education and training (formal) - za rok</t>
  </si>
  <si>
    <t>Regionální údaje nejsou publikovány, nutný výpočet z mikrodat</t>
  </si>
  <si>
    <t>Zdroj: Eurostat, AES</t>
  </si>
  <si>
    <t>Mean amount of money spent by participant on education and training (non-formal) - za rok</t>
  </si>
  <si>
    <t>II.2.1</t>
  </si>
  <si>
    <t>Total costs</t>
  </si>
  <si>
    <t>Direct costs</t>
  </si>
  <si>
    <t>Labour costs of participants</t>
  </si>
  <si>
    <t>2005</t>
  </si>
  <si>
    <t>1999</t>
  </si>
  <si>
    <t>:</t>
  </si>
  <si>
    <t>European Union (25 countries)</t>
  </si>
  <si>
    <t>Ireland</t>
  </si>
  <si>
    <t>France</t>
  </si>
  <si>
    <t>Italy</t>
  </si>
  <si>
    <t>Luxembourg</t>
  </si>
  <si>
    <t>Zdroj: Eurostat, CVTS3/CVTS2</t>
  </si>
  <si>
    <t>Cost of CVT courses as % of total labour cost (all enterprises), by type of cost and size class</t>
  </si>
  <si>
    <t>II.2.2</t>
  </si>
  <si>
    <t>Vocational training costs (excluding costs for apprentices)</t>
  </si>
  <si>
    <t>European Union (15 countries)</t>
  </si>
  <si>
    <t>Euro area (17 countries)</t>
  </si>
  <si>
    <t>Euro area (16 countries)</t>
  </si>
  <si>
    <t>Iceland</t>
  </si>
  <si>
    <t>Switzerland</t>
  </si>
  <si>
    <t>Former Yugoslav Republic of Macedonia, the</t>
  </si>
  <si>
    <t>2008</t>
  </si>
  <si>
    <t>2004</t>
  </si>
  <si>
    <t>2000</t>
  </si>
  <si>
    <t>Země/Rok</t>
  </si>
  <si>
    <t>Typ výdaje</t>
  </si>
  <si>
    <t>Zdroj: Eurostat, LCS</t>
  </si>
  <si>
    <t>náklady na školení (% z celkových nákladů)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</si>
  <si>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</si>
  <si>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</si>
  <si>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</si>
  <si>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</si>
  <si>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</si>
  <si>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</si>
  <si>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</si>
  <si>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</si>
  <si>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</si>
  <si>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Olomoucký</t>
  </si>
  <si>
    <t>Zlínský</t>
  </si>
  <si>
    <t>náklady na školení zaměstnanců pro povolání</t>
  </si>
  <si>
    <t>Zdroj: ČSÚ (ÚNS)</t>
  </si>
  <si>
    <t>Cost of CVT courses per participant, by type of cost and size class (PPS purchasing power standard)</t>
  </si>
  <si>
    <t>Cost of CVT courses per training hour, by type of cost and size class</t>
  </si>
  <si>
    <t>Cost of CVT courses per employee (all enterprises), by type of cost and size class</t>
  </si>
  <si>
    <t>náklady na školení  (v Kč/měsíc na 1 zaměstnance)</t>
  </si>
  <si>
    <t>Celá ČR</t>
  </si>
  <si>
    <t>Receipts from collective funds, from sources of revenue for CVT courses etc</t>
  </si>
  <si>
    <t>Structure of costs of CVT courses per employee in enterprises with CVT courses (PPS)</t>
  </si>
  <si>
    <t>příspěvek do společenských nebo jiných fondů  (v PPS na 1 zaměstnance-pouze firmy, které se účastní DOV)</t>
  </si>
  <si>
    <t>II.4.1</t>
  </si>
  <si>
    <t>2001</t>
  </si>
  <si>
    <t>2002</t>
  </si>
  <si>
    <t>2003</t>
  </si>
  <si>
    <t>2006</t>
  </si>
  <si>
    <t>2007</t>
  </si>
  <si>
    <t>2009</t>
  </si>
  <si>
    <t>2010</t>
  </si>
  <si>
    <t>Rok</t>
  </si>
  <si>
    <t>Zdroj: ČSÚ, VŠPS</t>
  </si>
  <si>
    <t>ČR</t>
  </si>
  <si>
    <t>Počet živnostenských oprávnění k dalšímu vzdělávání pro fyzické osoby</t>
  </si>
  <si>
    <t>II.5.1</t>
  </si>
  <si>
    <t>Public schools and colleges</t>
  </si>
  <si>
    <t>Public training institutions (financed or guided by the government; e.g. adult education centres)</t>
  </si>
  <si>
    <t>Private training organisations</t>
  </si>
  <si>
    <t>Private training companies whose main activity is not training</t>
  </si>
  <si>
    <t>Unions</t>
  </si>
  <si>
    <t>Chambers of commerce, sector bodies, employers' organisations</t>
  </si>
  <si>
    <t>Other providers</t>
  </si>
  <si>
    <t>Universities and other higher education establishments</t>
  </si>
  <si>
    <t>Specialised training institutions</t>
  </si>
  <si>
    <t>Equipment suppliers</t>
  </si>
  <si>
    <t>Parent/associate companies</t>
  </si>
  <si>
    <t>Typ poskytovatele</t>
  </si>
  <si>
    <t>Percentage of the total hours in external CVT courses, by training provider (Percentage of total)</t>
  </si>
  <si>
    <t xml:space="preserve">POZOR: ROZDĚLENÍ STRUKTURY POSKYTOVATELŮ BYLO ZMĚNĚNO Z ROKU 1999 NA 2005 </t>
  </si>
  <si>
    <t>Průměrný počet pedagogických pracovníků na organizaci</t>
  </si>
  <si>
    <t>Odhad počtu pracovníků dalšího vzdělávání</t>
  </si>
  <si>
    <t>Celkový počet organizací dalšího vzdělávání</t>
  </si>
  <si>
    <t>EUR</t>
  </si>
  <si>
    <t>PPS</t>
  </si>
  <si>
    <t>Moravskoslezský</t>
  </si>
  <si>
    <t>Královéhradecký</t>
  </si>
  <si>
    <t>Jihomoravský</t>
  </si>
  <si>
    <t>% of total training costs</t>
  </si>
  <si>
    <t>Počet osob ve skupině KZAM 3342</t>
  </si>
  <si>
    <t>Hlavní i vedlejší</t>
  </si>
  <si>
    <t>Jen hlavní</t>
  </si>
  <si>
    <t>interní pracovníci - průměrný počet</t>
  </si>
  <si>
    <t>externí pracovníci - průměrný počet</t>
  </si>
  <si>
    <t>interní pracovníci - podíl a 95 % interval spolehlivosti</t>
  </si>
  <si>
    <t>externí pracovníci - podíl a 95 % interval spolehlivosti</t>
  </si>
  <si>
    <t>36,4 (30,9-41,9)</t>
  </si>
  <si>
    <t>38,5 (32,1-44,8)</t>
  </si>
  <si>
    <t>58,1 (63,6-69,1)</t>
  </si>
  <si>
    <t>61,5 (55,2-67,9)</t>
  </si>
  <si>
    <t>Zdroj: Sběr dat ÚIV</t>
  </si>
  <si>
    <t>II.3.1</t>
  </si>
  <si>
    <t>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</si>
  <si>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</si>
  <si>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</si>
  <si>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</si>
  <si>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</si>
  <si>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</si>
  <si>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</si>
  <si>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</si>
  <si>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</si>
  <si>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Jihomoravský  kraj</t>
  </si>
  <si>
    <t>Olomoucký kraj</t>
  </si>
  <si>
    <t>Zlínský kraj</t>
  </si>
  <si>
    <t>Moravskoslezský  kraj</t>
  </si>
  <si>
    <t>Celkem ČR</t>
  </si>
  <si>
    <t>Není k dispozici</t>
  </si>
  <si>
    <t>Zdroj: MPSV</t>
  </si>
  <si>
    <t>Výdaje na rekvalifikace v přepočtu na počet nezaměstnaných k 31.12.</t>
  </si>
  <si>
    <t>Kraj</t>
  </si>
  <si>
    <t>II.6.1</t>
  </si>
  <si>
    <t>Počet autorizovaných osob</t>
  </si>
  <si>
    <t>Údaje za jednotlivé kraje by musely být vytaženy z webu, v budoucnu budou k dispozici z ISKA</t>
  </si>
  <si>
    <t>Absolutně</t>
  </si>
  <si>
    <t>V přepočtu na 100 000 obyvatel ve věku 25-64 let</t>
  </si>
  <si>
    <t>Zdroj: NSK (MŠMT)</t>
  </si>
  <si>
    <t>Počet autorizací</t>
  </si>
  <si>
    <t>Investiční pobídky na rekvalifikace</t>
  </si>
  <si>
    <t>72,7 (70,4-75,0)</t>
  </si>
  <si>
    <t>27,3 (25,0-29,6)</t>
  </si>
  <si>
    <t>84,2 (80,2-88,2)</t>
  </si>
  <si>
    <t>15,8 (11,8-19,8)</t>
  </si>
  <si>
    <t>38,1 (33,3-48,0)</t>
  </si>
  <si>
    <t>62,0 (57,0-66,7)</t>
  </si>
  <si>
    <t>není k dispozici</t>
  </si>
  <si>
    <t>Popisky řádků</t>
  </si>
  <si>
    <t>jiné</t>
  </si>
  <si>
    <t>Celkový součet</t>
  </si>
  <si>
    <t>Jihomoravský kraj</t>
  </si>
  <si>
    <t>Moravskoslezský kraj</t>
  </si>
  <si>
    <t>Nepřiřazené ke kraji</t>
  </si>
  <si>
    <t>Celkem ČR po odstranění duplicit mezi kraji</t>
  </si>
  <si>
    <t>střední školy a voš</t>
  </si>
  <si>
    <t>vysoké školy</t>
  </si>
  <si>
    <t>Náklady na školení zaměstnanců pro povolání</t>
  </si>
  <si>
    <t>Výdaje na rekvalifikace v přepočtu na účastníka</t>
  </si>
  <si>
    <t>Indikátor zatím není k dispozici</t>
  </si>
  <si>
    <t>Počet  osob s kvalifikací "lektor dalšího vzdělávání" na 1000 obyvatel vě věku 25-64 let</t>
  </si>
  <si>
    <t>Zdroj: ISKA</t>
  </si>
  <si>
    <t>v současné podobě obsahuje i náklady na výchovu a zapracování učňů - budou vyřazeny</t>
  </si>
  <si>
    <t>Regionální údaje nejsou publikovány</t>
  </si>
  <si>
    <t>II.3.2</t>
  </si>
  <si>
    <t>OP RLZ (finanční objem celkem ze SR+ESF)</t>
  </si>
  <si>
    <t>-</t>
  </si>
  <si>
    <t>Systémové (národní)</t>
  </si>
  <si>
    <t>vybrané projekty; u systémových alokace</t>
  </si>
  <si>
    <t>další OP budou doplněny v závislosti na dostupnosti dat</t>
  </si>
  <si>
    <t>dopočíst interval spolehlivosti</t>
  </si>
  <si>
    <t>II.4.5</t>
  </si>
  <si>
    <t xml:space="preserve"> kraje ČR</t>
  </si>
  <si>
    <t>Nelze získat z veřejně publikovaných údajů</t>
  </si>
  <si>
    <t>Výdaje účastníků na další formální vzdělávání</t>
  </si>
  <si>
    <t>Výdaje účastníků na další neformální vzdělávání</t>
  </si>
  <si>
    <t>Podíl nákladů na kurzy DOV na celkových nákladech práce</t>
  </si>
  <si>
    <t>Podpora dalšího vzdělávání ze strukturálních fondů</t>
  </si>
  <si>
    <t>Příjmy zaměstnavatelů na další odborné vzdělávání z dotací a společných fondů</t>
  </si>
  <si>
    <t>Struktura poskytovatelů podnikového vzdělávání</t>
  </si>
  <si>
    <t>Počet a struktura poskytovatelů na trhu dalšího vzdělávání</t>
  </si>
  <si>
    <t>Počet autorizovaných osob pro uznávání výsledků dalšího vzdělávání</t>
  </si>
  <si>
    <t>GEO/TIME</t>
  </si>
  <si>
    <t>Výdaje na rekvalifikace (Kč, absolutně)</t>
  </si>
  <si>
    <t>Výdaje pro jednotlivce na vzdělávání v rámci politiky zamětsnanosti (% HDP)</t>
  </si>
  <si>
    <t>interní</t>
  </si>
  <si>
    <t>externí</t>
  </si>
  <si>
    <t>celkem</t>
  </si>
  <si>
    <t>Podíl účastníků, kteří si sami hradí náklady na další neformální vzdělávání</t>
  </si>
  <si>
    <t>Výdaje na rekvalifikace</t>
  </si>
  <si>
    <t>Počet osob pracujících jako Pedagog v oblasti dalšího vzdělávání</t>
  </si>
  <si>
    <t>Za roky 2003-9 Pouze organizace v databázi MŠMT, od roku 2010 informace z databází nabídky</t>
  </si>
  <si>
    <t>Počet autorizací pro uznávání výsledků dalšího vzdělávání</t>
  </si>
  <si>
    <t>Podíl dospělých účastníků, kteří si sami hradí náklady na formální vzdělávání</t>
  </si>
  <si>
    <t>II.1.d1</t>
  </si>
  <si>
    <t>II.1.d2</t>
  </si>
  <si>
    <t>II.1.d3</t>
  </si>
  <si>
    <t>II.2.d1</t>
  </si>
  <si>
    <t>II.2.d2</t>
  </si>
  <si>
    <t>II.3.d1</t>
  </si>
  <si>
    <t>II.3.d2</t>
  </si>
  <si>
    <t>II.3.d3</t>
  </si>
  <si>
    <t>II.4.d1</t>
  </si>
  <si>
    <t>II.4.d2</t>
  </si>
  <si>
    <t>II.4.d3</t>
  </si>
  <si>
    <t>II.5.d1</t>
  </si>
  <si>
    <t>II.6.d1</t>
  </si>
  <si>
    <t>Jiné</t>
  </si>
  <si>
    <t>Střední školy a VOŠ</t>
  </si>
  <si>
    <t>Vysoké školy</t>
  </si>
  <si>
    <t>Počet subjektů nabízejících kurzy dalšího vzdělávání</t>
  </si>
  <si>
    <t>k 31.1.2011</t>
  </si>
  <si>
    <t>k 3.11. 2010</t>
  </si>
  <si>
    <t>Náklady na kurzy dalšího vzdělávání zaměstnanců v přepočtu na účastníka a na výukovou hodinu</t>
  </si>
  <si>
    <t>Podíl nákladů na další vzdělávání zaměstnanců na celkových nákladech práce</t>
  </si>
  <si>
    <t>Náklady na další vzdělávání v přepočtu na zaměstnanou osobu</t>
  </si>
  <si>
    <t>Odhad celkového počtu lektorů dalšího vzdělávání</t>
  </si>
  <si>
    <t>Struktura lektorů pracujících ve vzdělávacích institucích</t>
  </si>
  <si>
    <t>Lektoři dalšího vzdělávání s uznanou kvalifikací dle NSK</t>
  </si>
  <si>
    <t>Zdroj:Databáze nabídky EduCity a EU-Dat</t>
  </si>
</sst>
</file>

<file path=xl/styles.xml><?xml version="1.0" encoding="utf-8"?>
<styleSheet xmlns="http://schemas.openxmlformats.org/spreadsheetml/2006/main">
  <numFmts count="5">
    <numFmt numFmtId="164" formatCode="#0"/>
    <numFmt numFmtId="165" formatCode="#0.0"/>
    <numFmt numFmtId="166" formatCode="#0.00"/>
    <numFmt numFmtId="167" formatCode="0.0"/>
    <numFmt numFmtId="168" formatCode="#0.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 CE"/>
      <family val="2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 CE"/>
      <family val="2"/>
    </font>
    <font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799847602844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3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</cellStyleXfs>
  <cellXfs count="255">
    <xf numFmtId="0" fontId="0" fillId="0" borderId="0" xfId="0"/>
    <xf numFmtId="0" fontId="0" fillId="0" borderId="0" xfId="0" applyFont="1"/>
    <xf numFmtId="0" fontId="4" fillId="0" borderId="0" xfId="0" applyFont="1" applyFill="1" applyBorder="1"/>
    <xf numFmtId="0" fontId="2" fillId="0" borderId="0" xfId="0" applyFont="1" applyFill="1" applyAlignment="1">
      <alignment horizontal="left"/>
    </xf>
    <xf numFmtId="0" fontId="0" fillId="0" borderId="0" xfId="0" applyFont="1" applyFill="1"/>
    <xf numFmtId="0" fontId="3" fillId="2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0" fillId="0" borderId="4" xfId="0" applyBorder="1"/>
    <xf numFmtId="164" fontId="4" fillId="0" borderId="1" xfId="0" applyNumberFormat="1" applyFont="1" applyFill="1" applyBorder="1" applyAlignment="1">
      <alignment/>
    </xf>
    <xf numFmtId="165" fontId="4" fillId="0" borderId="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5" fontId="4" fillId="0" borderId="5" xfId="0" applyNumberFormat="1" applyFont="1" applyFill="1" applyBorder="1" applyAlignment="1">
      <alignment/>
    </xf>
    <xf numFmtId="165" fontId="4" fillId="0" borderId="6" xfId="0" applyNumberFormat="1" applyFont="1" applyFill="1" applyBorder="1" applyAlignment="1">
      <alignment/>
    </xf>
    <xf numFmtId="165" fontId="4" fillId="0" borderId="7" xfId="0" applyNumberFormat="1" applyFont="1" applyFill="1" applyBorder="1" applyAlignment="1">
      <alignment/>
    </xf>
    <xf numFmtId="165" fontId="4" fillId="0" borderId="8" xfId="0" applyNumberFormat="1" applyFont="1" applyFill="1" applyBorder="1" applyAlignment="1">
      <alignment/>
    </xf>
    <xf numFmtId="165" fontId="4" fillId="0" borderId="9" xfId="0" applyNumberFormat="1" applyFont="1" applyFill="1" applyBorder="1" applyAlignment="1">
      <alignment/>
    </xf>
    <xf numFmtId="0" fontId="8" fillId="0" borderId="0" xfId="0" applyFont="1"/>
    <xf numFmtId="0" fontId="6" fillId="0" borderId="10" xfId="0" applyFont="1" applyFill="1" applyBorder="1" applyAlignment="1">
      <alignment horizontal="left" wrapText="1"/>
    </xf>
    <xf numFmtId="164" fontId="4" fillId="0" borderId="5" xfId="0" applyNumberFormat="1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164" fontId="4" fillId="0" borderId="7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164" fontId="4" fillId="0" borderId="9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6" fillId="0" borderId="12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164" fontId="4" fillId="0" borderId="16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4" fillId="0" borderId="18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165" fontId="4" fillId="0" borderId="16" xfId="0" applyNumberFormat="1" applyFont="1" applyFill="1" applyBorder="1" applyAlignment="1">
      <alignment/>
    </xf>
    <xf numFmtId="165" fontId="4" fillId="0" borderId="17" xfId="0" applyNumberFormat="1" applyFont="1" applyFill="1" applyBorder="1" applyAlignment="1">
      <alignment/>
    </xf>
    <xf numFmtId="165" fontId="4" fillId="0" borderId="18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165" fontId="4" fillId="0" borderId="2" xfId="0" applyNumberFormat="1" applyFont="1" applyFill="1" applyBorder="1" applyAlignment="1">
      <alignment/>
    </xf>
    <xf numFmtId="165" fontId="4" fillId="0" borderId="3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right" wrapText="1"/>
    </xf>
    <xf numFmtId="0" fontId="5" fillId="0" borderId="21" xfId="0" applyNumberFormat="1" applyFont="1" applyFill="1" applyBorder="1" applyAlignment="1">
      <alignment horizontal="right" wrapText="1"/>
    </xf>
    <xf numFmtId="0" fontId="5" fillId="0" borderId="22" xfId="0" applyNumberFormat="1" applyFont="1" applyFill="1" applyBorder="1" applyAlignment="1">
      <alignment horizontal="right" wrapText="1"/>
    </xf>
    <xf numFmtId="0" fontId="5" fillId="0" borderId="23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2" fillId="3" borderId="0" xfId="0" applyFont="1" applyFill="1" applyAlignment="1">
      <alignment horizontal="left"/>
    </xf>
    <xf numFmtId="0" fontId="10" fillId="2" borderId="24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64" fontId="4" fillId="0" borderId="25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0" fontId="0" fillId="0" borderId="12" xfId="0" applyBorder="1"/>
    <xf numFmtId="1" fontId="5" fillId="0" borderId="20" xfId="0" applyNumberFormat="1" applyFont="1" applyFill="1" applyBorder="1" applyAlignment="1">
      <alignment horizontal="right" wrapText="1"/>
    </xf>
    <xf numFmtId="1" fontId="5" fillId="0" borderId="21" xfId="0" applyNumberFormat="1" applyFont="1" applyFill="1" applyBorder="1" applyAlignment="1">
      <alignment horizontal="right" wrapText="1"/>
    </xf>
    <xf numFmtId="1" fontId="5" fillId="0" borderId="22" xfId="0" applyNumberFormat="1" applyFont="1" applyFill="1" applyBorder="1" applyAlignment="1">
      <alignment horizontal="right" wrapText="1"/>
    </xf>
    <xf numFmtId="1" fontId="5" fillId="0" borderId="23" xfId="0" applyNumberFormat="1" applyFont="1" applyFill="1" applyBorder="1" applyAlignment="1">
      <alignment horizontal="right" wrapText="1"/>
    </xf>
    <xf numFmtId="0" fontId="11" fillId="0" borderId="0" xfId="0" applyFont="1"/>
    <xf numFmtId="0" fontId="0" fillId="0" borderId="0" xfId="0" applyNumberFormat="1" applyFill="1" applyBorder="1" applyAlignment="1">
      <alignment/>
    </xf>
    <xf numFmtId="166" fontId="4" fillId="0" borderId="5" xfId="0" applyNumberFormat="1" applyFont="1" applyFill="1" applyBorder="1" applyAlignment="1">
      <alignment/>
    </xf>
    <xf numFmtId="166" fontId="4" fillId="0" borderId="6" xfId="0" applyNumberFormat="1" applyFont="1" applyFill="1" applyBorder="1" applyAlignment="1">
      <alignment/>
    </xf>
    <xf numFmtId="166" fontId="4" fillId="0" borderId="1" xfId="0" applyNumberFormat="1" applyFont="1" applyFill="1" applyBorder="1" applyAlignment="1">
      <alignment/>
    </xf>
    <xf numFmtId="166" fontId="4" fillId="0" borderId="7" xfId="0" applyNumberFormat="1" applyFont="1" applyFill="1" applyBorder="1" applyAlignment="1">
      <alignment/>
    </xf>
    <xf numFmtId="166" fontId="4" fillId="0" borderId="8" xfId="0" applyNumberFormat="1" applyFont="1" applyFill="1" applyBorder="1" applyAlignment="1">
      <alignment/>
    </xf>
    <xf numFmtId="166" fontId="4" fillId="0" borderId="9" xfId="0" applyNumberFormat="1" applyFont="1" applyFill="1" applyBorder="1" applyAlignment="1">
      <alignment/>
    </xf>
    <xf numFmtId="0" fontId="0" fillId="0" borderId="0" xfId="0" applyFill="1"/>
    <xf numFmtId="164" fontId="4" fillId="0" borderId="16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3" fontId="9" fillId="0" borderId="0" xfId="21" applyFont="1" applyFill="1" applyBorder="1"/>
    <xf numFmtId="3" fontId="9" fillId="0" borderId="0" xfId="21" applyNumberFormat="1" applyFont="1" applyFill="1" applyBorder="1"/>
    <xf numFmtId="3" fontId="0" fillId="0" borderId="0" xfId="0" applyNumberFormat="1" applyFill="1" applyBorder="1"/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167" fontId="0" fillId="0" borderId="0" xfId="0" applyNumberFormat="1" applyAlignment="1">
      <alignment wrapText="1"/>
    </xf>
    <xf numFmtId="167" fontId="0" fillId="0" borderId="0" xfId="0" applyNumberFormat="1"/>
    <xf numFmtId="164" fontId="0" fillId="0" borderId="0" xfId="0" applyNumberFormat="1" applyAlignment="1">
      <alignment wrapText="1"/>
    </xf>
    <xf numFmtId="0" fontId="0" fillId="0" borderId="0" xfId="0" applyFont="1" applyFill="1" applyBorder="1"/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 horizontal="right"/>
    </xf>
    <xf numFmtId="0" fontId="4" fillId="0" borderId="0" xfId="0" applyFont="1"/>
    <xf numFmtId="0" fontId="0" fillId="0" borderId="28" xfId="0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7" fillId="0" borderId="10" xfId="0" applyNumberFormat="1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7" fillId="0" borderId="30" xfId="0" applyNumberFormat="1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165" fontId="4" fillId="0" borderId="18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166" fontId="4" fillId="0" borderId="16" xfId="0" applyNumberFormat="1" applyFont="1" applyFill="1" applyBorder="1" applyAlignment="1">
      <alignment/>
    </xf>
    <xf numFmtId="166" fontId="4" fillId="0" borderId="17" xfId="0" applyNumberFormat="1" applyFont="1" applyFill="1" applyBorder="1" applyAlignment="1">
      <alignment/>
    </xf>
    <xf numFmtId="166" fontId="4" fillId="0" borderId="18" xfId="0" applyNumberFormat="1" applyFont="1" applyFill="1" applyBorder="1" applyAlignment="1">
      <alignment/>
    </xf>
    <xf numFmtId="0" fontId="6" fillId="0" borderId="36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164" fontId="7" fillId="0" borderId="31" xfId="0" applyNumberFormat="1" applyFont="1" applyFill="1" applyBorder="1" applyAlignment="1">
      <alignment horizontal="center"/>
    </xf>
    <xf numFmtId="164" fontId="7" fillId="0" borderId="29" xfId="0" applyNumberFormat="1" applyFont="1" applyFill="1" applyBorder="1" applyAlignment="1">
      <alignment horizontal="center"/>
    </xf>
    <xf numFmtId="164" fontId="7" fillId="0" borderId="30" xfId="0" applyNumberFormat="1" applyFont="1" applyFill="1" applyBorder="1" applyAlignment="1">
      <alignment horizontal="center"/>
    </xf>
    <xf numFmtId="164" fontId="7" fillId="0" borderId="29" xfId="0" applyNumberFormat="1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164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164" fontId="4" fillId="0" borderId="30" xfId="0" applyNumberFormat="1" applyFont="1" applyFill="1" applyBorder="1" applyAlignment="1">
      <alignment horizontal="center"/>
    </xf>
    <xf numFmtId="0" fontId="4" fillId="0" borderId="37" xfId="0" applyFont="1" applyFill="1" applyBorder="1"/>
    <xf numFmtId="0" fontId="7" fillId="0" borderId="20" xfId="0" applyFont="1" applyBorder="1"/>
    <xf numFmtId="0" fontId="7" fillId="0" borderId="1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4" fillId="0" borderId="22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17" xfId="0" applyFont="1" applyBorder="1"/>
    <xf numFmtId="0" fontId="4" fillId="0" borderId="1" xfId="0" applyFont="1" applyBorder="1"/>
    <xf numFmtId="0" fontId="4" fillId="0" borderId="7" xfId="0" applyFont="1" applyBorder="1"/>
    <xf numFmtId="0" fontId="4" fillId="0" borderId="23" xfId="0" applyFont="1" applyBorder="1"/>
    <xf numFmtId="0" fontId="4" fillId="0" borderId="18" xfId="0" applyFont="1" applyBorder="1"/>
    <xf numFmtId="0" fontId="4" fillId="0" borderId="8" xfId="0" applyFont="1" applyBorder="1"/>
    <xf numFmtId="0" fontId="4" fillId="0" borderId="9" xfId="0" applyFont="1" applyBorder="1"/>
    <xf numFmtId="0" fontId="6" fillId="0" borderId="36" xfId="0" applyFont="1" applyFill="1" applyBorder="1" applyAlignment="1">
      <alignment wrapText="1"/>
    </xf>
    <xf numFmtId="0" fontId="6" fillId="0" borderId="38" xfId="0" applyFont="1" applyFill="1" applyBorder="1" applyAlignment="1">
      <alignment horizontal="left"/>
    </xf>
    <xf numFmtId="0" fontId="2" fillId="0" borderId="0" xfId="0" applyFont="1" applyAlignment="1">
      <alignment/>
    </xf>
    <xf numFmtId="0" fontId="7" fillId="0" borderId="3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29" xfId="0" applyNumberFormat="1" applyFont="1" applyFill="1" applyBorder="1" applyAlignment="1">
      <alignment horizontal="center" wrapText="1"/>
    </xf>
    <xf numFmtId="0" fontId="7" fillId="0" borderId="30" xfId="0" applyNumberFormat="1" applyFont="1" applyFill="1" applyBorder="1" applyAlignment="1">
      <alignment horizontal="center" wrapText="1"/>
    </xf>
    <xf numFmtId="0" fontId="7" fillId="0" borderId="31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right" wrapText="1"/>
    </xf>
    <xf numFmtId="164" fontId="4" fillId="0" borderId="5" xfId="0" applyNumberFormat="1" applyFont="1" applyFill="1" applyBorder="1" applyAlignment="1">
      <alignment horizontal="right" wrapText="1"/>
    </xf>
    <xf numFmtId="164" fontId="4" fillId="0" borderId="6" xfId="0" applyNumberFormat="1" applyFont="1" applyFill="1" applyBorder="1" applyAlignment="1">
      <alignment horizontal="right" wrapText="1"/>
    </xf>
    <xf numFmtId="164" fontId="4" fillId="0" borderId="16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7" xfId="0" applyNumberFormat="1" applyFont="1" applyFill="1" applyBorder="1" applyAlignment="1">
      <alignment horizontal="right" wrapText="1"/>
    </xf>
    <xf numFmtId="164" fontId="4" fillId="0" borderId="17" xfId="0" applyNumberFormat="1" applyFont="1" applyFill="1" applyBorder="1" applyAlignment="1">
      <alignment horizontal="right" wrapText="1"/>
    </xf>
    <xf numFmtId="164" fontId="4" fillId="0" borderId="3" xfId="0" applyNumberFormat="1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horizontal="right" wrapText="1"/>
    </xf>
    <xf numFmtId="164" fontId="4" fillId="0" borderId="9" xfId="0" applyNumberFormat="1" applyFont="1" applyFill="1" applyBorder="1" applyAlignment="1">
      <alignment horizontal="right" wrapText="1"/>
    </xf>
    <xf numFmtId="164" fontId="4" fillId="0" borderId="18" xfId="0" applyNumberFormat="1" applyFont="1" applyFill="1" applyBorder="1" applyAlignment="1">
      <alignment horizontal="right" wrapText="1"/>
    </xf>
    <xf numFmtId="0" fontId="4" fillId="0" borderId="36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167" fontId="4" fillId="0" borderId="8" xfId="0" applyNumberFormat="1" applyFont="1" applyBorder="1" applyAlignment="1">
      <alignment wrapText="1"/>
    </xf>
    <xf numFmtId="167" fontId="4" fillId="0" borderId="8" xfId="0" applyNumberFormat="1" applyFont="1" applyBorder="1"/>
    <xf numFmtId="167" fontId="4" fillId="0" borderId="9" xfId="0" applyNumberFormat="1" applyFont="1" applyBorder="1"/>
    <xf numFmtId="17" fontId="4" fillId="0" borderId="29" xfId="0" applyNumberFormat="1" applyFont="1" applyBorder="1" applyAlignment="1">
      <alignment horizontal="center" wrapText="1"/>
    </xf>
    <xf numFmtId="17" fontId="4" fillId="0" borderId="30" xfId="0" applyNumberFormat="1" applyFont="1" applyBorder="1" applyAlignment="1">
      <alignment horizontal="center" wrapText="1"/>
    </xf>
    <xf numFmtId="17" fontId="4" fillId="0" borderId="31" xfId="0" applyNumberFormat="1" applyFont="1" applyBorder="1" applyAlignment="1">
      <alignment horizontal="center" wrapText="1"/>
    </xf>
    <xf numFmtId="167" fontId="4" fillId="0" borderId="18" xfId="0" applyNumberFormat="1" applyFont="1" applyBorder="1" applyAlignment="1">
      <alignment wrapText="1"/>
    </xf>
    <xf numFmtId="0" fontId="4" fillId="0" borderId="20" xfId="0" applyFont="1" applyBorder="1" applyAlignment="1">
      <alignment/>
    </xf>
    <xf numFmtId="0" fontId="0" fillId="0" borderId="1" xfId="0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0" fillId="4" borderId="0" xfId="0" applyFill="1"/>
    <xf numFmtId="168" fontId="4" fillId="0" borderId="5" xfId="0" applyNumberFormat="1" applyFont="1" applyFill="1" applyBorder="1" applyAlignment="1">
      <alignment/>
    </xf>
    <xf numFmtId="168" fontId="4" fillId="0" borderId="6" xfId="0" applyNumberFormat="1" applyFont="1" applyFill="1" applyBorder="1" applyAlignment="1">
      <alignment/>
    </xf>
    <xf numFmtId="168" fontId="4" fillId="0" borderId="1" xfId="0" applyNumberFormat="1" applyFont="1" applyFill="1" applyBorder="1" applyAlignment="1">
      <alignment/>
    </xf>
    <xf numFmtId="168" fontId="4" fillId="0" borderId="7" xfId="0" applyNumberFormat="1" applyFont="1" applyFill="1" applyBorder="1" applyAlignment="1">
      <alignment/>
    </xf>
    <xf numFmtId="168" fontId="4" fillId="0" borderId="8" xfId="0" applyNumberFormat="1" applyFont="1" applyFill="1" applyBorder="1" applyAlignment="1">
      <alignment/>
    </xf>
    <xf numFmtId="168" fontId="4" fillId="0" borderId="9" xfId="0" applyNumberFormat="1" applyFont="1" applyFill="1" applyBorder="1" applyAlignment="1">
      <alignment/>
    </xf>
    <xf numFmtId="0" fontId="5" fillId="0" borderId="37" xfId="0" applyFont="1" applyFill="1" applyBorder="1" applyAlignment="1">
      <alignment horizontal="left"/>
    </xf>
    <xf numFmtId="0" fontId="6" fillId="5" borderId="10" xfId="0" applyFont="1" applyFill="1" applyBorder="1" applyAlignment="1">
      <alignment wrapText="1"/>
    </xf>
    <xf numFmtId="0" fontId="6" fillId="5" borderId="39" xfId="0" applyFont="1" applyFill="1" applyBorder="1" applyAlignment="1">
      <alignment horizontal="left"/>
    </xf>
    <xf numFmtId="0" fontId="4" fillId="5" borderId="40" xfId="0" applyFont="1" applyFill="1" applyBorder="1"/>
    <xf numFmtId="0" fontId="4" fillId="5" borderId="3" xfId="0" applyFont="1" applyFill="1" applyBorder="1"/>
    <xf numFmtId="0" fontId="0" fillId="5" borderId="0" xfId="0" applyFill="1"/>
    <xf numFmtId="0" fontId="0" fillId="5" borderId="0" xfId="0" applyNumberFormat="1" applyFont="1" applyFill="1" applyBorder="1" applyAlignment="1">
      <alignment/>
    </xf>
    <xf numFmtId="0" fontId="6" fillId="0" borderId="38" xfId="0" applyFont="1" applyFill="1" applyBorder="1" applyAlignment="1">
      <alignment wrapText="1"/>
    </xf>
    <xf numFmtId="0" fontId="6" fillId="5" borderId="39" xfId="0" applyFont="1" applyFill="1" applyBorder="1" applyAlignment="1">
      <alignment horizontal="left" wrapText="1" indent="3"/>
    </xf>
    <xf numFmtId="0" fontId="6" fillId="5" borderId="39" xfId="0" applyFont="1" applyFill="1" applyBorder="1" applyAlignment="1">
      <alignment horizontal="left" indent="3"/>
    </xf>
    <xf numFmtId="0" fontId="6" fillId="5" borderId="10" xfId="0" applyFont="1" applyFill="1" applyBorder="1" applyAlignment="1">
      <alignment horizontal="right" wrapText="1"/>
    </xf>
    <xf numFmtId="0" fontId="6" fillId="5" borderId="39" xfId="0" applyFont="1" applyFill="1" applyBorder="1" applyAlignment="1">
      <alignment horizontal="right"/>
    </xf>
    <xf numFmtId="0" fontId="4" fillId="0" borderId="41" xfId="0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7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/>
    </xf>
    <xf numFmtId="0" fontId="0" fillId="0" borderId="4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2" borderId="42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wrapText="1"/>
    </xf>
    <xf numFmtId="0" fontId="10" fillId="2" borderId="24" xfId="0" applyFont="1" applyFill="1" applyBorder="1" applyAlignment="1">
      <alignment horizontal="left" vertical="center"/>
    </xf>
    <xf numFmtId="0" fontId="10" fillId="2" borderId="42" xfId="0" applyFont="1" applyFill="1" applyBorder="1" applyAlignment="1">
      <alignment horizontal="left" vertical="center"/>
    </xf>
    <xf numFmtId="0" fontId="10" fillId="2" borderId="46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10" fillId="2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Finanční0" xfId="21"/>
    <cellStyle name="Normální 3" xfId="22"/>
    <cellStyle name="Normální 5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connections" Target="connections.xml" /><Relationship Id="rId26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aps_cacheWEB.sh?VSS_SERV=ZVWSBJFND&amp;Action=Search&amp;PRESVYBER=0&amp;PODLE=subjekt&amp;ICO=&amp;OBCHJM=vzd%ECl%E1v%E1n%ED&amp;OBCHJMATD=on&amp;JMENO=&amp;PRIJMENI=&amp;NAROZENI=&amp;ROLE=&amp;OKRES=&amp;OBEC=&amp;CASTOBCE=&amp;ULICE=&amp;COR=&amp;COZ=&amp;CDOM=&amp;VYPIS=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ps_cacheWEB.sh?VSS_SERV=ZVWSBJFND&amp;Action=Search&amp;PRESVYBER=0&amp;PODLE=subjekt&amp;ICO=&amp;OBCHJM=vzd%ECl%E1v%E1n%ED&amp;OBCHJMATD=on&amp;JMENO=&amp;PRIJMENI=&amp;NAROZENI=&amp;ROLE=&amp;OKRES=&amp;OBEC=&amp;CASTOBCE=&amp;ULICE=&amp;COR=&amp;COZ=&amp;CDOM=&amp;VYPIS=1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ps_cacheWEB.sh?VSS_SERV=ZVWSBJFND&amp;Action=Search&amp;PRESVYBER=0&amp;PODLE=subjekt&amp;ICO=&amp;OBCHJM=vzd%ECl%E1v%E1n%ED&amp;OBCHJMATD=on&amp;JMENO=&amp;PRIJMENI=&amp;NAROZENI=&amp;ROLE=&amp;OKRES=&amp;OBEC=&amp;CASTOBCE=&amp;ULICE=&amp;COR=&amp;COZ=&amp;CDOM=&amp;VYPIS=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ps_cacheWEB.sh?VSS_SERV=ZVWSBJFND&amp;Action=Search&amp;PRESVYBER=0&amp;PODLE=subjekt&amp;ICO=&amp;OBCHJM=vzd%ECl%E1v%E1n%ED&amp;OBCHJMATD=on&amp;JMENO=&amp;PRIJMENI=&amp;NAROZENI=&amp;ROLE=&amp;OKRES=&amp;OBEC=&amp;CASTOBCE=&amp;ULICE=&amp;COR=&amp;COZ=&amp;CDOM=&amp;VYPIS=1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ps_cacheWEB.sh?VSS_SERV=ZVWSBJFND&amp;Action=Search&amp;PRESVYBER=0&amp;PODLE=subjekt&amp;ICO=&amp;OBCHJM=vzd%ECl%E1v%E1n%ED&amp;OBCHJMATD=on&amp;JMENO=&amp;PRIJMENI=&amp;NAROZENI=&amp;ROLE=&amp;OKRES=&amp;OBEC=&amp;CASTOBCE=&amp;ULICE=&amp;COR=&amp;COZ=&amp;CDOM=&amp;VYPIS=1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2.xml" /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3.xml" /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4.xml" /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5.xml" /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N13"/>
  <sheetViews>
    <sheetView showGridLines="0" workbookViewId="0" topLeftCell="A1"/>
  </sheetViews>
  <sheetFormatPr defaultColWidth="9.140625" defaultRowHeight="15"/>
  <cols>
    <col min="2" max="2" width="25.8515625" style="0" customWidth="1"/>
  </cols>
  <sheetData>
    <row r="1" spans="1:14" ht="18.75">
      <c r="A1" s="5" t="s">
        <v>29</v>
      </c>
      <c r="B1" s="236" t="s">
        <v>207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3" spans="1:10" ht="15">
      <c r="A3" s="237" t="s">
        <v>27</v>
      </c>
      <c r="B3" s="237"/>
      <c r="C3" s="237"/>
      <c r="D3" s="237"/>
      <c r="E3" s="237"/>
      <c r="F3" s="237"/>
      <c r="G3" s="237"/>
      <c r="H3" s="237"/>
      <c r="I3" s="237"/>
      <c r="J3" s="1"/>
    </row>
    <row r="5" ht="15">
      <c r="B5" t="s">
        <v>30</v>
      </c>
    </row>
    <row r="9" ht="15">
      <c r="B9" s="2"/>
    </row>
    <row r="10" spans="1:10" ht="15">
      <c r="A10" s="237" t="s">
        <v>28</v>
      </c>
      <c r="B10" s="237"/>
      <c r="C10" s="237"/>
      <c r="D10" s="237"/>
      <c r="E10" s="237"/>
      <c r="F10" s="237"/>
      <c r="G10" s="237"/>
      <c r="H10" s="237"/>
      <c r="I10" s="237"/>
      <c r="J10" s="1"/>
    </row>
    <row r="11" spans="1:10" ht="15">
      <c r="A11" s="3"/>
      <c r="B11" s="3"/>
      <c r="C11" s="3"/>
      <c r="D11" s="3"/>
      <c r="E11" s="3"/>
      <c r="F11" s="3"/>
      <c r="G11" s="3"/>
      <c r="H11" s="3"/>
      <c r="I11" s="3"/>
      <c r="J11" s="4"/>
    </row>
    <row r="13" ht="15">
      <c r="B13" t="s">
        <v>32</v>
      </c>
    </row>
  </sheetData>
  <mergeCells count="3">
    <mergeCell ref="B1:N1"/>
    <mergeCell ref="A3:I3"/>
    <mergeCell ref="A10:I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J43"/>
  <sheetViews>
    <sheetView showGridLines="0" workbookViewId="0" topLeftCell="A1">
      <selection activeCell="I17" sqref="I17"/>
    </sheetView>
  </sheetViews>
  <sheetFormatPr defaultColWidth="9.140625" defaultRowHeight="15"/>
  <cols>
    <col min="2" max="2" width="25.8515625" style="0" customWidth="1"/>
  </cols>
  <sheetData>
    <row r="1" spans="1:10" ht="18.75">
      <c r="A1" s="5" t="s">
        <v>183</v>
      </c>
      <c r="B1" s="244" t="s">
        <v>197</v>
      </c>
      <c r="C1" s="244"/>
      <c r="D1" s="244"/>
      <c r="E1" s="244"/>
      <c r="F1" s="244"/>
      <c r="G1" s="244"/>
      <c r="H1" s="244"/>
      <c r="I1" s="244"/>
      <c r="J1" s="244"/>
    </row>
    <row r="2" spans="1:6" ht="15">
      <c r="A2" s="237" t="s">
        <v>27</v>
      </c>
      <c r="B2" s="237"/>
      <c r="C2" s="237"/>
      <c r="D2" s="237"/>
      <c r="E2" s="237"/>
      <c r="F2" s="1"/>
    </row>
    <row r="4" ht="15">
      <c r="B4" s="96" t="s">
        <v>83</v>
      </c>
    </row>
    <row r="5" ht="15.75" thickBot="1">
      <c r="B5" s="96" t="s">
        <v>120</v>
      </c>
    </row>
    <row r="6" spans="2:4" ht="128.25" thickBot="1">
      <c r="B6" s="29" t="s">
        <v>84</v>
      </c>
      <c r="C6" s="103" t="s">
        <v>82</v>
      </c>
      <c r="D6" s="103" t="s">
        <v>82</v>
      </c>
    </row>
    <row r="7" spans="2:4" ht="15.75" thickBot="1">
      <c r="B7" s="33" t="s">
        <v>60</v>
      </c>
      <c r="C7" s="99" t="s">
        <v>39</v>
      </c>
      <c r="D7" s="99" t="s">
        <v>40</v>
      </c>
    </row>
    <row r="8" spans="2:4" ht="15">
      <c r="B8" s="34" t="s">
        <v>0</v>
      </c>
      <c r="C8" s="19">
        <v>4.674457429048414</v>
      </c>
      <c r="D8" s="73" t="s">
        <v>41</v>
      </c>
    </row>
    <row r="9" spans="2:4" ht="15">
      <c r="B9" s="35" t="s">
        <v>42</v>
      </c>
      <c r="C9" s="9">
        <v>4.723127035830619</v>
      </c>
      <c r="D9" s="76" t="s">
        <v>41</v>
      </c>
    </row>
    <row r="10" spans="2:4" ht="15">
      <c r="B10" s="35" t="s">
        <v>1</v>
      </c>
      <c r="C10" s="9">
        <v>3.6172695449241536</v>
      </c>
      <c r="D10" s="76">
        <v>1.728395061728395</v>
      </c>
    </row>
    <row r="11" spans="2:4" ht="15">
      <c r="B11" s="35" t="s">
        <v>2</v>
      </c>
      <c r="C11" s="9">
        <v>0.5617977528089888</v>
      </c>
      <c r="D11" s="76">
        <v>0.3663003663003663</v>
      </c>
    </row>
    <row r="12" spans="2:4" ht="15">
      <c r="B12" s="35" t="s">
        <v>3</v>
      </c>
      <c r="C12" s="9">
        <v>0.79155672823219</v>
      </c>
      <c r="D12" s="76">
        <v>0.7722007722007722</v>
      </c>
    </row>
    <row r="13" spans="2:4" ht="15">
      <c r="B13" s="35" t="s">
        <v>4</v>
      </c>
      <c r="C13" s="9">
        <v>0.6914433880726015</v>
      </c>
      <c r="D13" s="76">
        <v>1.9047619047619049</v>
      </c>
    </row>
    <row r="14" spans="2:4" ht="15">
      <c r="B14" s="35" t="s">
        <v>5</v>
      </c>
      <c r="C14" s="9">
        <v>0.1589825119236884</v>
      </c>
      <c r="D14" s="76">
        <v>0.5607476635514018</v>
      </c>
    </row>
    <row r="15" spans="2:4" ht="15">
      <c r="B15" s="35" t="s">
        <v>6</v>
      </c>
      <c r="C15" s="9">
        <v>2.1201413427561837</v>
      </c>
      <c r="D15" s="76">
        <v>0.4132231404958678</v>
      </c>
    </row>
    <row r="16" spans="2:4" ht="15">
      <c r="B16" s="35" t="s">
        <v>43</v>
      </c>
      <c r="C16" s="9">
        <v>0.6045949214026602</v>
      </c>
      <c r="D16" s="76">
        <v>2.545968882602546</v>
      </c>
    </row>
    <row r="17" spans="2:4" ht="15">
      <c r="B17" s="35" t="s">
        <v>7</v>
      </c>
      <c r="C17" s="9">
        <v>25.684931506849317</v>
      </c>
      <c r="D17" s="76">
        <v>11.088295687885012</v>
      </c>
    </row>
    <row r="18" spans="2:4" ht="15">
      <c r="B18" s="35" t="s">
        <v>8</v>
      </c>
      <c r="C18" s="9">
        <v>8.9126559714795</v>
      </c>
      <c r="D18" s="76">
        <v>7.575757575757576</v>
      </c>
    </row>
    <row r="19" spans="2:4" ht="15">
      <c r="B19" s="35" t="s">
        <v>44</v>
      </c>
      <c r="C19" s="9">
        <v>4.565701559020044</v>
      </c>
      <c r="D19" s="76">
        <v>6.918238993710692</v>
      </c>
    </row>
    <row r="20" spans="2:4" ht="15">
      <c r="B20" s="35" t="s">
        <v>45</v>
      </c>
      <c r="C20" s="9">
        <v>2.9282576866764276</v>
      </c>
      <c r="D20" s="76">
        <v>6.569343065693431</v>
      </c>
    </row>
    <row r="21" spans="2:4" ht="15">
      <c r="B21" s="35" t="s">
        <v>9</v>
      </c>
      <c r="C21" s="9">
        <v>11.084905660377359</v>
      </c>
      <c r="D21" s="76" t="s">
        <v>41</v>
      </c>
    </row>
    <row r="22" spans="2:4" ht="15">
      <c r="B22" s="35" t="s">
        <v>10</v>
      </c>
      <c r="C22" s="9">
        <v>2.262443438914027</v>
      </c>
      <c r="D22" s="76">
        <v>1.0869565217391304</v>
      </c>
    </row>
    <row r="23" spans="2:4" ht="15">
      <c r="B23" s="35" t="s">
        <v>11</v>
      </c>
      <c r="C23" s="9">
        <v>0.8928571428571428</v>
      </c>
      <c r="D23" s="76">
        <v>0.7246376811594203</v>
      </c>
    </row>
    <row r="24" spans="2:4" ht="15">
      <c r="B24" s="35" t="s">
        <v>46</v>
      </c>
      <c r="C24" s="9">
        <v>8.46233230134159</v>
      </c>
      <c r="D24" s="76" t="s">
        <v>41</v>
      </c>
    </row>
    <row r="25" spans="2:4" ht="15">
      <c r="B25" s="35" t="s">
        <v>12</v>
      </c>
      <c r="C25" s="9">
        <v>2.050113895216401</v>
      </c>
      <c r="D25" s="76">
        <v>1.8181818181818181</v>
      </c>
    </row>
    <row r="26" spans="2:4" ht="15">
      <c r="B26" s="35" t="s">
        <v>13</v>
      </c>
      <c r="C26" s="9">
        <v>11.061285500747383</v>
      </c>
      <c r="D26" s="76" t="s">
        <v>41</v>
      </c>
    </row>
    <row r="27" spans="2:4" ht="15">
      <c r="B27" s="35" t="s">
        <v>14</v>
      </c>
      <c r="C27" s="9">
        <v>15.066828675577156</v>
      </c>
      <c r="D27" s="76" t="s">
        <v>41</v>
      </c>
    </row>
    <row r="28" spans="2:4" ht="15">
      <c r="B28" s="35" t="s">
        <v>15</v>
      </c>
      <c r="C28" s="9">
        <v>3.820598006644518</v>
      </c>
      <c r="D28" s="76">
        <v>1.4851485148514851</v>
      </c>
    </row>
    <row r="29" spans="2:4" ht="15">
      <c r="B29" s="35" t="s">
        <v>16</v>
      </c>
      <c r="C29" s="9">
        <v>0.3021148036253776</v>
      </c>
      <c r="D29" s="76">
        <v>0</v>
      </c>
    </row>
    <row r="30" spans="2:4" ht="15">
      <c r="B30" s="35" t="s">
        <v>17</v>
      </c>
      <c r="C30" s="9">
        <v>3.5989717223650386</v>
      </c>
      <c r="D30" s="76">
        <v>5.871559633027523</v>
      </c>
    </row>
    <row r="31" spans="2:4" ht="15">
      <c r="B31" s="35" t="s">
        <v>18</v>
      </c>
      <c r="C31" s="9">
        <v>0</v>
      </c>
      <c r="D31" s="76">
        <v>0</v>
      </c>
    </row>
    <row r="32" spans="2:4" ht="15">
      <c r="B32" s="35" t="s">
        <v>19</v>
      </c>
      <c r="C32" s="9">
        <v>10.476190476190476</v>
      </c>
      <c r="D32" s="76">
        <v>3.361344537815126</v>
      </c>
    </row>
    <row r="33" spans="2:4" ht="15">
      <c r="B33" s="35" t="s">
        <v>20</v>
      </c>
      <c r="C33" s="9">
        <v>6.282722513089005</v>
      </c>
      <c r="D33" s="76" t="s">
        <v>41</v>
      </c>
    </row>
    <row r="34" spans="2:4" ht="15">
      <c r="B34" s="35" t="s">
        <v>21</v>
      </c>
      <c r="C34" s="9">
        <v>0.7677543186180422</v>
      </c>
      <c r="D34" s="76">
        <v>3.932584269662921</v>
      </c>
    </row>
    <row r="35" spans="2:4" ht="15">
      <c r="B35" s="35" t="s">
        <v>22</v>
      </c>
      <c r="C35" s="9">
        <v>0.7151370679380215</v>
      </c>
      <c r="D35" s="76">
        <v>3.416856492027335</v>
      </c>
    </row>
    <row r="36" spans="2:4" ht="15">
      <c r="B36" s="35" t="s">
        <v>23</v>
      </c>
      <c r="C36" s="9">
        <v>11.538461538461538</v>
      </c>
      <c r="D36" s="76">
        <v>4.061624649859944</v>
      </c>
    </row>
    <row r="37" spans="2:4" ht="15.75" thickBot="1">
      <c r="B37" s="36" t="s">
        <v>24</v>
      </c>
      <c r="C37" s="22">
        <v>0.8174386920980926</v>
      </c>
      <c r="D37" s="79" t="s">
        <v>41</v>
      </c>
    </row>
    <row r="38" ht="15">
      <c r="B38" s="93" t="s">
        <v>47</v>
      </c>
    </row>
    <row r="41" spans="1:5" ht="15">
      <c r="A41" s="237" t="s">
        <v>28</v>
      </c>
      <c r="B41" s="237"/>
      <c r="C41" s="237"/>
      <c r="D41" s="237"/>
      <c r="E41" s="237"/>
    </row>
    <row r="42" spans="1:5" ht="15">
      <c r="A42" s="3"/>
      <c r="B42" s="3"/>
      <c r="C42" s="3"/>
      <c r="D42" s="3"/>
      <c r="E42" s="3"/>
    </row>
    <row r="43" ht="15">
      <c r="B43" t="s">
        <v>32</v>
      </c>
    </row>
  </sheetData>
  <mergeCells count="3">
    <mergeCell ref="B1:J1"/>
    <mergeCell ref="A2:E2"/>
    <mergeCell ref="A41:E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N27"/>
  <sheetViews>
    <sheetView showGridLines="0" workbookViewId="0" topLeftCell="A1">
      <selection activeCell="A2" sqref="A2:I2"/>
    </sheetView>
  </sheetViews>
  <sheetFormatPr defaultColWidth="9.140625" defaultRowHeight="15"/>
  <cols>
    <col min="2" max="2" width="24.57421875" style="0" customWidth="1"/>
  </cols>
  <sheetData>
    <row r="1" spans="1:14" ht="18.75">
      <c r="A1" s="5" t="s">
        <v>218</v>
      </c>
      <c r="B1" s="243" t="s">
        <v>159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0" ht="15">
      <c r="A2" s="237" t="s">
        <v>27</v>
      </c>
      <c r="B2" s="237"/>
      <c r="C2" s="237"/>
      <c r="D2" s="237"/>
      <c r="E2" s="237"/>
      <c r="F2" s="237"/>
      <c r="G2" s="237"/>
      <c r="H2" s="237"/>
      <c r="I2" s="237"/>
      <c r="J2" s="1"/>
    </row>
    <row r="5" ht="15">
      <c r="B5" t="s">
        <v>148</v>
      </c>
    </row>
    <row r="7" spans="1:9" ht="15">
      <c r="A7" s="237" t="s">
        <v>28</v>
      </c>
      <c r="B7" s="237"/>
      <c r="C7" s="237"/>
      <c r="D7" s="237"/>
      <c r="E7" s="237"/>
      <c r="F7" s="237"/>
      <c r="G7" s="237"/>
      <c r="H7" s="237"/>
      <c r="I7" s="237"/>
    </row>
    <row r="10" ht="15.75" thickBot="1"/>
    <row r="11" spans="2:8" ht="15.75" thickBot="1">
      <c r="B11" s="18"/>
      <c r="C11" s="129">
        <v>2009</v>
      </c>
      <c r="D11" s="129">
        <v>2008</v>
      </c>
      <c r="E11" s="129">
        <v>2007</v>
      </c>
      <c r="F11" s="129">
        <v>2006</v>
      </c>
      <c r="G11" s="129">
        <v>2005</v>
      </c>
      <c r="H11" s="130">
        <v>2004</v>
      </c>
    </row>
    <row r="12" spans="2:8" ht="15">
      <c r="B12" s="24" t="s">
        <v>81</v>
      </c>
      <c r="C12" s="19">
        <v>311437</v>
      </c>
      <c r="D12" s="19">
        <v>461500</v>
      </c>
      <c r="E12" s="19">
        <v>336392</v>
      </c>
      <c r="F12" s="19">
        <v>51990</v>
      </c>
      <c r="G12" s="19">
        <v>381367.60000000003</v>
      </c>
      <c r="H12" s="20">
        <v>449292.93000000005</v>
      </c>
    </row>
    <row r="13" spans="2:8" ht="15">
      <c r="B13" s="6" t="s">
        <v>64</v>
      </c>
      <c r="C13" s="9">
        <v>25152</v>
      </c>
      <c r="D13" s="9">
        <v>57691</v>
      </c>
      <c r="E13" s="9">
        <v>95277</v>
      </c>
      <c r="F13" s="9">
        <v>0</v>
      </c>
      <c r="G13" s="9">
        <v>114597.3</v>
      </c>
      <c r="H13" s="21">
        <v>164108.7</v>
      </c>
    </row>
    <row r="14" spans="2:8" ht="15">
      <c r="B14" s="6" t="s">
        <v>65</v>
      </c>
      <c r="C14" s="9">
        <v>3030</v>
      </c>
      <c r="D14" s="9">
        <v>89899</v>
      </c>
      <c r="E14" s="9">
        <v>3648</v>
      </c>
      <c r="F14" s="9">
        <v>1532</v>
      </c>
      <c r="G14" s="9">
        <v>194190.1</v>
      </c>
      <c r="H14" s="21">
        <v>224000</v>
      </c>
    </row>
    <row r="15" spans="2:8" ht="15">
      <c r="B15" s="6" t="s">
        <v>66</v>
      </c>
      <c r="C15" s="9">
        <v>0</v>
      </c>
      <c r="D15" s="9">
        <v>0</v>
      </c>
      <c r="E15" s="9">
        <v>0</v>
      </c>
      <c r="F15" s="9">
        <v>3150</v>
      </c>
      <c r="G15" s="9">
        <v>0</v>
      </c>
      <c r="H15" s="21">
        <v>0</v>
      </c>
    </row>
    <row r="16" spans="2:8" ht="15">
      <c r="B16" s="6" t="s">
        <v>67</v>
      </c>
      <c r="C16" s="9">
        <v>1550</v>
      </c>
      <c r="D16" s="9">
        <v>1088</v>
      </c>
      <c r="E16" s="9">
        <v>286</v>
      </c>
      <c r="F16" s="9">
        <v>0</v>
      </c>
      <c r="G16" s="9">
        <v>4149.3</v>
      </c>
      <c r="H16" s="21">
        <v>3556.78</v>
      </c>
    </row>
    <row r="17" spans="2:8" ht="15">
      <c r="B17" s="6" t="s">
        <v>68</v>
      </c>
      <c r="C17" s="9">
        <v>0</v>
      </c>
      <c r="D17" s="9">
        <v>0</v>
      </c>
      <c r="E17" s="9">
        <v>20500</v>
      </c>
      <c r="F17" s="9">
        <v>0</v>
      </c>
      <c r="G17" s="9">
        <v>197.2</v>
      </c>
      <c r="H17" s="21">
        <v>0</v>
      </c>
    </row>
    <row r="18" spans="2:8" ht="15">
      <c r="B18" s="6" t="s">
        <v>69</v>
      </c>
      <c r="C18" s="9">
        <v>9096</v>
      </c>
      <c r="D18" s="9">
        <v>175179</v>
      </c>
      <c r="E18" s="9">
        <v>135424</v>
      </c>
      <c r="F18" s="9">
        <v>20464</v>
      </c>
      <c r="G18" s="9">
        <v>50400</v>
      </c>
      <c r="H18" s="21">
        <v>28056.9</v>
      </c>
    </row>
    <row r="19" spans="2:8" ht="15">
      <c r="B19" s="6" t="s">
        <v>70</v>
      </c>
      <c r="C19" s="9">
        <v>1710</v>
      </c>
      <c r="D19" s="9">
        <v>6243</v>
      </c>
      <c r="E19" s="9">
        <v>1700</v>
      </c>
      <c r="F19" s="9">
        <v>0</v>
      </c>
      <c r="G19" s="9">
        <v>4200</v>
      </c>
      <c r="H19" s="21">
        <v>0</v>
      </c>
    </row>
    <row r="20" spans="2:8" ht="15">
      <c r="B20" s="6" t="s">
        <v>118</v>
      </c>
      <c r="C20" s="9">
        <v>175</v>
      </c>
      <c r="D20" s="9">
        <v>427</v>
      </c>
      <c r="E20" s="9">
        <v>439</v>
      </c>
      <c r="F20" s="9">
        <v>0</v>
      </c>
      <c r="G20" s="9">
        <v>0</v>
      </c>
      <c r="H20" s="21">
        <v>0</v>
      </c>
    </row>
    <row r="21" spans="2:8" ht="15">
      <c r="B21" s="6" t="s">
        <v>71</v>
      </c>
      <c r="C21" s="9">
        <v>0</v>
      </c>
      <c r="D21" s="9">
        <v>3560</v>
      </c>
      <c r="E21" s="9">
        <v>1977</v>
      </c>
      <c r="F21" s="9">
        <v>0</v>
      </c>
      <c r="G21" s="9">
        <v>1453.3</v>
      </c>
      <c r="H21" s="21">
        <v>2269.37</v>
      </c>
    </row>
    <row r="22" spans="2:8" ht="15">
      <c r="B22" s="6" t="s">
        <v>72</v>
      </c>
      <c r="C22" s="9">
        <v>2549</v>
      </c>
      <c r="D22" s="9">
        <v>0</v>
      </c>
      <c r="E22" s="9">
        <v>786</v>
      </c>
      <c r="F22" s="9">
        <v>2600</v>
      </c>
      <c r="G22" s="9">
        <v>0</v>
      </c>
      <c r="H22" s="21">
        <v>0</v>
      </c>
    </row>
    <row r="23" spans="2:8" ht="15">
      <c r="B23" s="6" t="s">
        <v>119</v>
      </c>
      <c r="C23" s="9">
        <v>40359</v>
      </c>
      <c r="D23" s="9">
        <v>46894</v>
      </c>
      <c r="E23" s="9">
        <v>25023</v>
      </c>
      <c r="F23" s="9">
        <v>12170</v>
      </c>
      <c r="G23" s="9">
        <v>4767.8</v>
      </c>
      <c r="H23" s="21">
        <v>6796.18</v>
      </c>
    </row>
    <row r="24" spans="2:8" ht="15">
      <c r="B24" s="6" t="s">
        <v>73</v>
      </c>
      <c r="C24" s="9">
        <v>3050</v>
      </c>
      <c r="D24" s="9">
        <v>35019</v>
      </c>
      <c r="E24" s="9">
        <v>3105</v>
      </c>
      <c r="F24" s="9">
        <v>59</v>
      </c>
      <c r="G24" s="9">
        <v>2920</v>
      </c>
      <c r="H24" s="21">
        <v>2034</v>
      </c>
    </row>
    <row r="25" spans="2:8" ht="15">
      <c r="B25" s="6" t="s">
        <v>74</v>
      </c>
      <c r="C25" s="9">
        <v>2673</v>
      </c>
      <c r="D25" s="9">
        <v>13410</v>
      </c>
      <c r="E25" s="9">
        <v>347</v>
      </c>
      <c r="F25" s="9">
        <v>0</v>
      </c>
      <c r="G25" s="9">
        <v>352.2</v>
      </c>
      <c r="H25" s="21">
        <v>505</v>
      </c>
    </row>
    <row r="26" spans="2:8" ht="15.75" thickBot="1">
      <c r="B26" s="7" t="s">
        <v>117</v>
      </c>
      <c r="C26" s="22">
        <v>206227</v>
      </c>
      <c r="D26" s="22">
        <v>32090</v>
      </c>
      <c r="E26" s="22">
        <v>47882</v>
      </c>
      <c r="F26" s="22">
        <v>12014</v>
      </c>
      <c r="G26" s="22">
        <v>4140.4</v>
      </c>
      <c r="H26" s="23">
        <v>17966</v>
      </c>
    </row>
    <row r="27" ht="15">
      <c r="B27" s="213" t="s">
        <v>149</v>
      </c>
    </row>
  </sheetData>
  <mergeCells count="3">
    <mergeCell ref="B1:N1"/>
    <mergeCell ref="A2:I2"/>
    <mergeCell ref="A7:I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N11"/>
  <sheetViews>
    <sheetView showGridLines="0" workbookViewId="0" topLeftCell="A1">
      <selection activeCell="M27" sqref="M27"/>
    </sheetView>
  </sheetViews>
  <sheetFormatPr defaultColWidth="9.140625" defaultRowHeight="15"/>
  <sheetData>
    <row r="1" spans="1:14" ht="18.75">
      <c r="A1" s="5" t="s">
        <v>219</v>
      </c>
      <c r="B1" s="243" t="s">
        <v>177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0" ht="15">
      <c r="A2" s="237" t="s">
        <v>27</v>
      </c>
      <c r="B2" s="237"/>
      <c r="C2" s="237"/>
      <c r="D2" s="237"/>
      <c r="E2" s="237"/>
      <c r="F2" s="237"/>
      <c r="G2" s="237"/>
      <c r="H2" s="237"/>
      <c r="I2" s="237"/>
      <c r="J2" s="1"/>
    </row>
    <row r="5" ht="15">
      <c r="B5" t="s">
        <v>148</v>
      </c>
    </row>
    <row r="9" spans="1:9" ht="15">
      <c r="A9" s="237" t="s">
        <v>28</v>
      </c>
      <c r="B9" s="237"/>
      <c r="C9" s="237"/>
      <c r="D9" s="237"/>
      <c r="E9" s="237"/>
      <c r="F9" s="237"/>
      <c r="G9" s="237"/>
      <c r="H9" s="237"/>
      <c r="I9" s="237"/>
    </row>
    <row r="11" ht="15">
      <c r="B11" t="s">
        <v>148</v>
      </c>
    </row>
  </sheetData>
  <mergeCells count="3">
    <mergeCell ref="B1:N1"/>
    <mergeCell ref="A2:I2"/>
    <mergeCell ref="A9:I9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N30"/>
  <sheetViews>
    <sheetView showGridLines="0" workbookViewId="0" topLeftCell="A1">
      <selection activeCell="A2" sqref="A2:I2"/>
    </sheetView>
  </sheetViews>
  <sheetFormatPr defaultColWidth="9.140625" defaultRowHeight="15"/>
  <cols>
    <col min="2" max="2" width="20.28125" style="0" bestFit="1" customWidth="1"/>
  </cols>
  <sheetData>
    <row r="1" spans="1:14" ht="18.75">
      <c r="A1" s="5" t="s">
        <v>220</v>
      </c>
      <c r="B1" s="243" t="s">
        <v>196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0" ht="15">
      <c r="A2" s="237" t="s">
        <v>27</v>
      </c>
      <c r="B2" s="237"/>
      <c r="C2" s="237"/>
      <c r="D2" s="237"/>
      <c r="E2" s="237"/>
      <c r="F2" s="237"/>
      <c r="G2" s="237"/>
      <c r="H2" s="237"/>
      <c r="I2" s="237"/>
      <c r="J2" s="1"/>
    </row>
    <row r="5" ht="15">
      <c r="B5" t="s">
        <v>148</v>
      </c>
    </row>
    <row r="9" spans="1:9" ht="15">
      <c r="A9" s="237" t="s">
        <v>28</v>
      </c>
      <c r="B9" s="237"/>
      <c r="C9" s="237"/>
      <c r="D9" s="237"/>
      <c r="E9" s="237"/>
      <c r="F9" s="237"/>
      <c r="G9" s="237"/>
      <c r="H9" s="237"/>
      <c r="I9" s="237"/>
    </row>
    <row r="11" spans="2:6" ht="15">
      <c r="B11" s="206" t="s">
        <v>188</v>
      </c>
      <c r="C11" s="206"/>
      <c r="D11" s="206"/>
      <c r="E11" s="206"/>
      <c r="F11" s="206"/>
    </row>
    <row r="12" spans="2:5" ht="15">
      <c r="B12" s="203"/>
      <c r="C12" s="203" t="s">
        <v>184</v>
      </c>
      <c r="D12" s="203"/>
      <c r="E12" s="203"/>
    </row>
    <row r="13" spans="2:4" ht="15">
      <c r="B13" s="203"/>
      <c r="C13" s="203">
        <v>2005</v>
      </c>
      <c r="D13" s="203">
        <v>2006</v>
      </c>
    </row>
    <row r="14" spans="2:4" ht="15">
      <c r="B14" s="204" t="s">
        <v>134</v>
      </c>
      <c r="C14" s="203"/>
      <c r="D14" s="203"/>
    </row>
    <row r="15" spans="2:4" ht="15">
      <c r="B15" s="205" t="s">
        <v>135</v>
      </c>
      <c r="C15" s="203">
        <v>44763</v>
      </c>
      <c r="D15" s="203">
        <v>37452</v>
      </c>
    </row>
    <row r="16" spans="2:4" ht="15">
      <c r="B16" s="205" t="s">
        <v>136</v>
      </c>
      <c r="C16" s="203">
        <v>14187</v>
      </c>
      <c r="D16" s="203">
        <f>29276+19285</f>
        <v>48561</v>
      </c>
    </row>
    <row r="17" spans="2:4" ht="15">
      <c r="B17" s="205" t="s">
        <v>137</v>
      </c>
      <c r="C17" s="203">
        <v>23196</v>
      </c>
      <c r="D17" s="203">
        <f>14730+13023</f>
        <v>27753</v>
      </c>
    </row>
    <row r="18" spans="2:4" ht="15">
      <c r="B18" s="205" t="s">
        <v>138</v>
      </c>
      <c r="C18" s="203">
        <v>1497</v>
      </c>
      <c r="D18" s="203">
        <f>13230+17283</f>
        <v>30513</v>
      </c>
    </row>
    <row r="19" spans="2:4" ht="15">
      <c r="B19" s="205" t="s">
        <v>139</v>
      </c>
      <c r="C19" s="203">
        <v>46908</v>
      </c>
      <c r="D19" s="203">
        <f>23240+9983</f>
        <v>33223</v>
      </c>
    </row>
    <row r="20" spans="2:4" ht="15">
      <c r="B20" s="205" t="s">
        <v>140</v>
      </c>
      <c r="C20" s="203">
        <v>10920</v>
      </c>
      <c r="D20" s="203">
        <v>27593</v>
      </c>
    </row>
    <row r="21" spans="2:4" ht="15">
      <c r="B21" s="205" t="s">
        <v>141</v>
      </c>
      <c r="C21" s="203">
        <v>21658</v>
      </c>
      <c r="D21" s="203">
        <f>18824+14812</f>
        <v>33636</v>
      </c>
    </row>
    <row r="22" spans="2:4" ht="15">
      <c r="B22" s="205" t="s">
        <v>142</v>
      </c>
      <c r="C22" s="203">
        <v>12862</v>
      </c>
      <c r="D22" s="203">
        <f>20392+15449</f>
        <v>35841</v>
      </c>
    </row>
    <row r="23" spans="2:4" ht="15">
      <c r="B23" s="205" t="s">
        <v>72</v>
      </c>
      <c r="C23" s="203">
        <v>25792</v>
      </c>
      <c r="D23" s="203">
        <f>20458+16076</f>
        <v>36534</v>
      </c>
    </row>
    <row r="24" spans="2:4" ht="15">
      <c r="B24" s="205" t="s">
        <v>143</v>
      </c>
      <c r="C24" s="203">
        <v>13543</v>
      </c>
      <c r="D24" s="203">
        <f>49318+29321</f>
        <v>78639</v>
      </c>
    </row>
    <row r="25" spans="2:4" ht="15">
      <c r="B25" s="205" t="s">
        <v>144</v>
      </c>
      <c r="C25" s="203">
        <v>31736</v>
      </c>
      <c r="D25" s="203">
        <v>26256</v>
      </c>
    </row>
    <row r="26" spans="2:4" ht="15">
      <c r="B26" s="205" t="s">
        <v>145</v>
      </c>
      <c r="C26" s="203">
        <v>19694</v>
      </c>
      <c r="D26" s="203">
        <f>29663+12962</f>
        <v>42625</v>
      </c>
    </row>
    <row r="27" spans="2:4" ht="15">
      <c r="B27" s="205" t="s">
        <v>146</v>
      </c>
      <c r="C27" s="203">
        <v>42905</v>
      </c>
      <c r="D27" s="203">
        <f>43589+47727</f>
        <v>91316</v>
      </c>
    </row>
    <row r="28" spans="2:4" ht="15">
      <c r="B28" s="205" t="s">
        <v>186</v>
      </c>
      <c r="C28" s="203" t="s">
        <v>185</v>
      </c>
      <c r="D28" s="203">
        <f>57315+54825+38495+103609+310087+202576</f>
        <v>766907</v>
      </c>
    </row>
    <row r="29" spans="2:4" ht="15">
      <c r="B29" s="205" t="s">
        <v>147</v>
      </c>
      <c r="C29" s="203">
        <f>SUM(C14:C28)</f>
        <v>309661</v>
      </c>
      <c r="D29" s="203">
        <f>SUM(D14:D28)</f>
        <v>1316849</v>
      </c>
    </row>
    <row r="30" spans="2:4" ht="41.25" customHeight="1">
      <c r="B30" s="203"/>
      <c r="C30" s="245" t="s">
        <v>187</v>
      </c>
      <c r="D30" s="245"/>
    </row>
  </sheetData>
  <mergeCells count="4">
    <mergeCell ref="B1:N1"/>
    <mergeCell ref="A2:I2"/>
    <mergeCell ref="A9:I9"/>
    <mergeCell ref="C30:D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R19"/>
  <sheetViews>
    <sheetView showGridLines="0" workbookViewId="0" topLeftCell="A1">
      <selection activeCell="I9" sqref="I9"/>
    </sheetView>
  </sheetViews>
  <sheetFormatPr defaultColWidth="9.140625" defaultRowHeight="15"/>
  <cols>
    <col min="2" max="2" width="28.00390625" style="0" customWidth="1"/>
    <col min="3" max="3" width="10.00390625" style="0" customWidth="1"/>
  </cols>
  <sheetData>
    <row r="1" spans="1:18" ht="18.75">
      <c r="A1" s="5" t="s">
        <v>85</v>
      </c>
      <c r="B1" s="54" t="s">
        <v>235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4" ht="15">
      <c r="A2" s="237" t="s">
        <v>95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1"/>
    </row>
    <row r="4" ht="15.75" thickBot="1"/>
    <row r="5" spans="2:8" ht="27" thickBot="1">
      <c r="B5" s="161" t="s">
        <v>112</v>
      </c>
      <c r="C5" s="214">
        <v>2010</v>
      </c>
      <c r="D5" s="128">
        <v>2009</v>
      </c>
      <c r="E5" s="129">
        <v>2008</v>
      </c>
      <c r="F5" s="129">
        <v>2007</v>
      </c>
      <c r="G5" s="129">
        <v>2004</v>
      </c>
      <c r="H5" s="130">
        <v>2003</v>
      </c>
    </row>
    <row r="6" spans="2:8" ht="15.75" thickBot="1">
      <c r="B6" s="162" t="s">
        <v>95</v>
      </c>
      <c r="C6" s="215">
        <v>12</v>
      </c>
      <c r="D6" s="91">
        <v>11</v>
      </c>
      <c r="E6" s="56">
        <v>11</v>
      </c>
      <c r="F6" s="56">
        <v>13</v>
      </c>
      <c r="G6" s="56">
        <v>19</v>
      </c>
      <c r="H6" s="57">
        <v>21</v>
      </c>
    </row>
    <row r="7" spans="2:8" ht="15">
      <c r="B7" s="150" t="s">
        <v>124</v>
      </c>
      <c r="C7" s="216">
        <v>4</v>
      </c>
      <c r="D7" s="151">
        <v>3</v>
      </c>
      <c r="E7" s="152">
        <v>4</v>
      </c>
      <c r="F7" s="152">
        <v>5</v>
      </c>
      <c r="G7" s="152">
        <v>3</v>
      </c>
      <c r="H7" s="153">
        <v>8</v>
      </c>
    </row>
    <row r="8" spans="2:8" ht="15.75" thickBot="1">
      <c r="B8" s="157" t="s">
        <v>125</v>
      </c>
      <c r="C8" s="217">
        <v>8</v>
      </c>
      <c r="D8" s="158">
        <v>8</v>
      </c>
      <c r="E8" s="159">
        <v>7</v>
      </c>
      <c r="F8" s="159">
        <v>8</v>
      </c>
      <c r="G8" s="159">
        <v>16</v>
      </c>
      <c r="H8" s="160">
        <v>13</v>
      </c>
    </row>
    <row r="9" spans="3:9" ht="15">
      <c r="C9" s="218"/>
      <c r="I9" s="17" t="s">
        <v>210</v>
      </c>
    </row>
    <row r="10" spans="3:7" ht="15.75" thickBot="1">
      <c r="C10" s="218"/>
      <c r="D10" s="11"/>
      <c r="E10" s="11"/>
      <c r="F10" s="11"/>
      <c r="G10" s="11"/>
    </row>
    <row r="11" spans="2:7" ht="27" thickBot="1">
      <c r="B11" s="126" t="s">
        <v>114</v>
      </c>
      <c r="C11" s="223">
        <v>2010</v>
      </c>
      <c r="D11" s="128">
        <v>2009</v>
      </c>
      <c r="E11" s="129">
        <v>2008</v>
      </c>
      <c r="F11" s="128">
        <v>2004</v>
      </c>
      <c r="G11" s="130">
        <v>2003</v>
      </c>
    </row>
    <row r="12" spans="2:7" ht="15.75" thickBot="1">
      <c r="B12" s="162" t="s">
        <v>95</v>
      </c>
      <c r="C12" s="224">
        <v>1184</v>
      </c>
      <c r="D12" s="91">
        <v>1492</v>
      </c>
      <c r="E12" s="56">
        <v>1027</v>
      </c>
      <c r="F12" s="91">
        <v>932</v>
      </c>
      <c r="G12" s="57">
        <v>960</v>
      </c>
    </row>
    <row r="13" spans="2:7" ht="15.75" thickBot="1">
      <c r="B13" s="11"/>
      <c r="C13" s="219"/>
      <c r="D13" s="11"/>
      <c r="E13" s="11"/>
      <c r="F13" s="11"/>
      <c r="G13" s="11"/>
    </row>
    <row r="14" spans="2:8" ht="15.75" thickBot="1">
      <c r="B14" s="11"/>
      <c r="C14" s="219"/>
      <c r="D14" s="11"/>
      <c r="E14" s="11"/>
      <c r="F14" s="11"/>
      <c r="G14" s="11"/>
      <c r="H14" s="130">
        <v>2003</v>
      </c>
    </row>
    <row r="15" spans="2:8" ht="15.75" thickBot="1">
      <c r="B15" s="11"/>
      <c r="C15" s="219"/>
      <c r="D15" s="11"/>
      <c r="E15" s="11"/>
      <c r="F15" s="11"/>
      <c r="G15" s="11"/>
      <c r="H15" s="57">
        <f>H6*G12</f>
        <v>20160</v>
      </c>
    </row>
    <row r="16" spans="2:7" ht="27" thickBot="1">
      <c r="B16" s="161" t="s">
        <v>113</v>
      </c>
      <c r="C16" s="214">
        <v>2010</v>
      </c>
      <c r="D16" s="128">
        <v>2009</v>
      </c>
      <c r="E16" s="129">
        <v>2008</v>
      </c>
      <c r="F16" s="129">
        <v>2007</v>
      </c>
      <c r="G16" s="129">
        <v>2004</v>
      </c>
    </row>
    <row r="17" spans="2:7" ht="15.75" thickBot="1">
      <c r="B17" s="220" t="s">
        <v>204</v>
      </c>
      <c r="C17" s="221">
        <f>C7*C$12</f>
        <v>4736</v>
      </c>
      <c r="D17" s="152">
        <f aca="true" t="shared" si="0" ref="D17:G17">D7*D$12</f>
        <v>4476</v>
      </c>
      <c r="E17" s="152">
        <f t="shared" si="0"/>
        <v>4108</v>
      </c>
      <c r="F17" s="152">
        <f t="shared" si="0"/>
        <v>4660</v>
      </c>
      <c r="G17" s="152">
        <f t="shared" si="0"/>
        <v>2880</v>
      </c>
    </row>
    <row r="18" spans="2:7" ht="15.75" thickBot="1">
      <c r="B18" s="220" t="s">
        <v>205</v>
      </c>
      <c r="C18" s="221">
        <f>C8*C$12</f>
        <v>9472</v>
      </c>
      <c r="D18" s="152">
        <f aca="true" t="shared" si="1" ref="D18:G18">D8*D$12</f>
        <v>11936</v>
      </c>
      <c r="E18" s="152">
        <f t="shared" si="1"/>
        <v>7189</v>
      </c>
      <c r="F18" s="152">
        <f t="shared" si="1"/>
        <v>7456</v>
      </c>
      <c r="G18" s="152">
        <f t="shared" si="1"/>
        <v>15360</v>
      </c>
    </row>
    <row r="19" spans="2:7" ht="15.75" thickBot="1">
      <c r="B19" s="162" t="s">
        <v>206</v>
      </c>
      <c r="C19" s="222">
        <f>SUM(C17:C18)</f>
        <v>14208</v>
      </c>
      <c r="D19" s="92">
        <f>D12*D6</f>
        <v>16412</v>
      </c>
      <c r="E19" s="56">
        <f>E6*$E$12</f>
        <v>11297</v>
      </c>
      <c r="F19" s="56">
        <f>F6*$E$12</f>
        <v>13351</v>
      </c>
      <c r="G19" s="56">
        <f>F12*G6</f>
        <v>17708</v>
      </c>
    </row>
  </sheetData>
  <mergeCells count="1">
    <mergeCell ref="A2:M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N11"/>
  <sheetViews>
    <sheetView showGridLines="0" workbookViewId="0" topLeftCell="A1">
      <selection activeCell="A2" sqref="A2"/>
    </sheetView>
  </sheetViews>
  <sheetFormatPr defaultColWidth="9.140625" defaultRowHeight="15"/>
  <cols>
    <col min="2" max="2" width="25.8515625" style="0" customWidth="1"/>
    <col min="13" max="13" width="11.00390625" style="0" customWidth="1"/>
  </cols>
  <sheetData>
    <row r="1" spans="1:14" ht="18.75">
      <c r="A1" s="5" t="s">
        <v>221</v>
      </c>
      <c r="B1" s="246" t="s">
        <v>209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3" spans="1:10" ht="15">
      <c r="A3" s="237" t="s">
        <v>95</v>
      </c>
      <c r="B3" s="237"/>
      <c r="C3" s="237"/>
      <c r="D3" s="237"/>
      <c r="E3" s="237"/>
      <c r="F3" s="237"/>
      <c r="G3" s="237"/>
      <c r="H3" s="237"/>
      <c r="I3" s="237"/>
      <c r="J3" s="1"/>
    </row>
    <row r="5" ht="15.75" thickBot="1">
      <c r="B5" s="96" t="s">
        <v>121</v>
      </c>
    </row>
    <row r="6" spans="2:13" ht="15.75" thickBot="1">
      <c r="B6" s="141" t="s">
        <v>93</v>
      </c>
      <c r="C6" s="142" t="s">
        <v>59</v>
      </c>
      <c r="D6" s="143" t="s">
        <v>86</v>
      </c>
      <c r="E6" s="143" t="s">
        <v>87</v>
      </c>
      <c r="F6" s="143" t="s">
        <v>88</v>
      </c>
      <c r="G6" s="143" t="s">
        <v>58</v>
      </c>
      <c r="H6" s="143" t="s">
        <v>39</v>
      </c>
      <c r="I6" s="143" t="s">
        <v>89</v>
      </c>
      <c r="J6" s="143" t="s">
        <v>90</v>
      </c>
      <c r="K6" s="143" t="s">
        <v>57</v>
      </c>
      <c r="L6" s="143" t="s">
        <v>91</v>
      </c>
      <c r="M6" s="144" t="s">
        <v>92</v>
      </c>
    </row>
    <row r="7" spans="2:13" ht="15">
      <c r="B7" s="121" t="s">
        <v>122</v>
      </c>
      <c r="C7" s="37">
        <v>4466</v>
      </c>
      <c r="D7" s="19">
        <v>6150</v>
      </c>
      <c r="E7" s="19">
        <v>5968</v>
      </c>
      <c r="F7" s="19">
        <v>8384</v>
      </c>
      <c r="G7" s="19">
        <v>5617</v>
      </c>
      <c r="H7" s="19">
        <v>4859</v>
      </c>
      <c r="I7" s="19">
        <v>2357</v>
      </c>
      <c r="J7" s="19">
        <v>4189</v>
      </c>
      <c r="K7" s="19">
        <v>5149</v>
      </c>
      <c r="L7" s="19">
        <v>4714</v>
      </c>
      <c r="M7" s="20">
        <v>6027</v>
      </c>
    </row>
    <row r="8" spans="2:13" ht="15.75" thickBot="1">
      <c r="B8" s="122" t="s">
        <v>123</v>
      </c>
      <c r="C8" s="39">
        <v>3939</v>
      </c>
      <c r="D8" s="22">
        <v>5387</v>
      </c>
      <c r="E8" s="22">
        <v>5968</v>
      </c>
      <c r="F8" s="22">
        <v>8384</v>
      </c>
      <c r="G8" s="22">
        <v>5617</v>
      </c>
      <c r="H8" s="22">
        <v>4859</v>
      </c>
      <c r="I8" s="22">
        <v>2357</v>
      </c>
      <c r="J8" s="22">
        <v>4189</v>
      </c>
      <c r="K8" s="22">
        <v>4380</v>
      </c>
      <c r="L8" s="22">
        <v>3906</v>
      </c>
      <c r="M8" s="23">
        <v>5771</v>
      </c>
    </row>
    <row r="9" ht="15">
      <c r="B9" s="93" t="s">
        <v>94</v>
      </c>
    </row>
    <row r="11" ht="15">
      <c r="B11" s="63" t="s">
        <v>189</v>
      </c>
    </row>
  </sheetData>
  <mergeCells count="2">
    <mergeCell ref="B1:N1"/>
    <mergeCell ref="A3:I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Q11"/>
  <sheetViews>
    <sheetView showGridLines="0" workbookViewId="0" topLeftCell="A1">
      <selection activeCell="C8" sqref="C8"/>
    </sheetView>
  </sheetViews>
  <sheetFormatPr defaultColWidth="9.140625" defaultRowHeight="15"/>
  <cols>
    <col min="2" max="2" width="48.421875" style="0" bestFit="1" customWidth="1"/>
    <col min="3" max="3" width="14.28125" style="0" customWidth="1"/>
    <col min="4" max="4" width="14.421875" style="0" bestFit="1" customWidth="1"/>
    <col min="5" max="6" width="14.421875" style="0" customWidth="1"/>
    <col min="7" max="7" width="14.421875" style="0" bestFit="1" customWidth="1"/>
  </cols>
  <sheetData>
    <row r="1" spans="1:17" ht="18.75">
      <c r="A1" s="5" t="s">
        <v>222</v>
      </c>
      <c r="B1" s="247" t="s">
        <v>236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9"/>
    </row>
    <row r="3" spans="1:13" ht="15">
      <c r="A3" s="237" t="s">
        <v>95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1"/>
    </row>
    <row r="5" ht="15.75" thickBot="1"/>
    <row r="6" spans="2:7" ht="15.75" thickBot="1">
      <c r="B6" s="146"/>
      <c r="C6" s="147">
        <v>2009</v>
      </c>
      <c r="D6" s="148">
        <v>2008</v>
      </c>
      <c r="E6" s="148">
        <v>2007</v>
      </c>
      <c r="F6" s="148">
        <v>2004</v>
      </c>
      <c r="G6" s="149">
        <v>2003</v>
      </c>
    </row>
    <row r="7" spans="2:7" ht="15">
      <c r="B7" s="150" t="s">
        <v>124</v>
      </c>
      <c r="C7" s="151">
        <v>3</v>
      </c>
      <c r="D7" s="152">
        <v>4</v>
      </c>
      <c r="E7" s="152">
        <v>5</v>
      </c>
      <c r="F7" s="152">
        <v>3</v>
      </c>
      <c r="G7" s="153">
        <v>8</v>
      </c>
    </row>
    <row r="8" spans="2:7" ht="15">
      <c r="B8" s="150" t="s">
        <v>125</v>
      </c>
      <c r="C8" s="154">
        <v>8</v>
      </c>
      <c r="D8" s="155">
        <v>7</v>
      </c>
      <c r="E8" s="155">
        <v>8</v>
      </c>
      <c r="F8" s="155">
        <v>16</v>
      </c>
      <c r="G8" s="156">
        <v>13</v>
      </c>
    </row>
    <row r="9" spans="2:7" ht="15">
      <c r="B9" s="150" t="s">
        <v>126</v>
      </c>
      <c r="C9" s="154" t="s">
        <v>161</v>
      </c>
      <c r="D9" s="155" t="s">
        <v>128</v>
      </c>
      <c r="E9" s="155" t="s">
        <v>129</v>
      </c>
      <c r="F9" s="155" t="s">
        <v>163</v>
      </c>
      <c r="G9" s="156" t="s">
        <v>164</v>
      </c>
    </row>
    <row r="10" spans="2:7" ht="15.75" thickBot="1">
      <c r="B10" s="157" t="s">
        <v>127</v>
      </c>
      <c r="C10" s="158" t="s">
        <v>160</v>
      </c>
      <c r="D10" s="159" t="s">
        <v>130</v>
      </c>
      <c r="E10" s="159" t="s">
        <v>131</v>
      </c>
      <c r="F10" s="159" t="s">
        <v>162</v>
      </c>
      <c r="G10" s="160" t="s">
        <v>165</v>
      </c>
    </row>
    <row r="11" spans="2:3" ht="15">
      <c r="B11" s="145" t="s">
        <v>132</v>
      </c>
      <c r="C11" s="90"/>
    </row>
  </sheetData>
  <mergeCells count="2">
    <mergeCell ref="B1:Q1"/>
    <mergeCell ref="A3:L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Q9"/>
  <sheetViews>
    <sheetView showGridLines="0" workbookViewId="0" topLeftCell="A1">
      <selection activeCell="B2" sqref="B2"/>
    </sheetView>
  </sheetViews>
  <sheetFormatPr defaultColWidth="9.140625" defaultRowHeight="15"/>
  <sheetData>
    <row r="1" spans="1:17" ht="18.75">
      <c r="A1" s="5" t="s">
        <v>223</v>
      </c>
      <c r="B1" s="54" t="s">
        <v>237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3" spans="1:13" ht="15">
      <c r="A3" s="237" t="s">
        <v>28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1"/>
    </row>
    <row r="5" ht="15">
      <c r="B5" t="s">
        <v>178</v>
      </c>
    </row>
    <row r="7" ht="15">
      <c r="B7" t="s">
        <v>179</v>
      </c>
    </row>
    <row r="9" ht="15">
      <c r="B9" t="s">
        <v>180</v>
      </c>
    </row>
  </sheetData>
  <mergeCells count="1">
    <mergeCell ref="A3:L3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N6"/>
  <sheetViews>
    <sheetView showGridLines="0" workbookViewId="0" topLeftCell="A1"/>
  </sheetViews>
  <sheetFormatPr defaultColWidth="9.140625" defaultRowHeight="15"/>
  <cols>
    <col min="1" max="1" width="9.00390625" style="0" customWidth="1"/>
    <col min="2" max="2" width="12.57421875" style="0" customWidth="1"/>
  </cols>
  <sheetData>
    <row r="1" spans="1:14" ht="18.75">
      <c r="A1" s="5" t="s">
        <v>190</v>
      </c>
      <c r="B1" s="246" t="s">
        <v>96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3" spans="1:10" ht="15">
      <c r="A3" s="237" t="s">
        <v>191</v>
      </c>
      <c r="B3" s="237"/>
      <c r="C3" s="237"/>
      <c r="D3" s="237"/>
      <c r="E3" s="237"/>
      <c r="F3" s="237"/>
      <c r="G3" s="237"/>
      <c r="H3" s="237"/>
      <c r="I3" s="237"/>
      <c r="J3" s="1"/>
    </row>
    <row r="6" ht="15">
      <c r="B6" t="s">
        <v>192</v>
      </c>
    </row>
  </sheetData>
  <mergeCells count="2">
    <mergeCell ref="B1:N1"/>
    <mergeCell ref="A3:I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Q31"/>
  <sheetViews>
    <sheetView showGridLines="0" tabSelected="1" workbookViewId="0" topLeftCell="A7">
      <selection activeCell="C12" sqref="C12:E12"/>
    </sheetView>
  </sheetViews>
  <sheetFormatPr defaultColWidth="9.140625" defaultRowHeight="15"/>
  <cols>
    <col min="1" max="1" width="9.00390625" style="0" customWidth="1"/>
    <col min="2" max="2" width="28.8515625" style="27" customWidth="1"/>
    <col min="3" max="17" width="11.140625" style="25" customWidth="1"/>
  </cols>
  <sheetData>
    <row r="1" spans="1:13" ht="18.75">
      <c r="A1" s="5" t="s">
        <v>97</v>
      </c>
      <c r="B1" s="247" t="s">
        <v>199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9"/>
    </row>
    <row r="3" spans="1:8" ht="15">
      <c r="A3" s="237" t="s">
        <v>27</v>
      </c>
      <c r="B3" s="237"/>
      <c r="C3" s="237"/>
      <c r="D3" s="237"/>
      <c r="E3" s="237"/>
      <c r="F3" s="237"/>
      <c r="G3" s="237"/>
      <c r="H3" s="237"/>
    </row>
    <row r="5" ht="15">
      <c r="B5" s="27" t="s">
        <v>166</v>
      </c>
    </row>
    <row r="7" spans="1:9" ht="15">
      <c r="A7" s="237" t="s">
        <v>28</v>
      </c>
      <c r="B7" s="237"/>
      <c r="C7" s="237"/>
      <c r="D7" s="237"/>
      <c r="E7" s="237"/>
      <c r="F7" s="237"/>
      <c r="G7" s="237"/>
      <c r="H7" s="237"/>
      <c r="I7" s="26"/>
    </row>
    <row r="10" ht="15.75" thickBot="1">
      <c r="B10" s="163" t="s">
        <v>229</v>
      </c>
    </row>
    <row r="11" spans="3:10" ht="15.75" thickBot="1">
      <c r="C11" s="250" t="s">
        <v>231</v>
      </c>
      <c r="D11" s="251"/>
      <c r="E11" s="251"/>
      <c r="F11" s="251"/>
      <c r="G11" s="251" t="s">
        <v>230</v>
      </c>
      <c r="H11" s="251"/>
      <c r="I11" s="251"/>
      <c r="J11" s="252"/>
    </row>
    <row r="12" spans="2:17" ht="27" thickBot="1">
      <c r="B12" s="182" t="s">
        <v>167</v>
      </c>
      <c r="C12" s="231" t="s">
        <v>168</v>
      </c>
      <c r="D12" s="232" t="s">
        <v>174</v>
      </c>
      <c r="E12" s="232" t="s">
        <v>175</v>
      </c>
      <c r="F12" s="233" t="s">
        <v>169</v>
      </c>
      <c r="G12" s="234" t="s">
        <v>226</v>
      </c>
      <c r="H12" s="232" t="s">
        <v>227</v>
      </c>
      <c r="I12" s="232" t="s">
        <v>228</v>
      </c>
      <c r="J12" s="235" t="s">
        <v>169</v>
      </c>
      <c r="Q12"/>
    </row>
    <row r="13" spans="2:17" ht="15">
      <c r="B13" s="183" t="s">
        <v>64</v>
      </c>
      <c r="C13" s="184">
        <v>468</v>
      </c>
      <c r="D13" s="185">
        <v>8</v>
      </c>
      <c r="E13" s="185">
        <v>19</v>
      </c>
      <c r="F13" s="225">
        <v>495</v>
      </c>
      <c r="G13" s="228">
        <v>452</v>
      </c>
      <c r="H13" s="185">
        <v>14</v>
      </c>
      <c r="I13" s="185">
        <v>23</v>
      </c>
      <c r="J13" s="186">
        <v>489</v>
      </c>
      <c r="Q13"/>
    </row>
    <row r="14" spans="2:17" ht="15">
      <c r="B14" s="187" t="s">
        <v>136</v>
      </c>
      <c r="C14" s="188">
        <v>48</v>
      </c>
      <c r="D14" s="189">
        <v>16</v>
      </c>
      <c r="E14" s="189">
        <v>1</v>
      </c>
      <c r="F14" s="226">
        <v>65</v>
      </c>
      <c r="G14" s="229">
        <v>45</v>
      </c>
      <c r="H14" s="189">
        <v>13</v>
      </c>
      <c r="I14" s="189">
        <v>1</v>
      </c>
      <c r="J14" s="190">
        <v>59</v>
      </c>
      <c r="Q14"/>
    </row>
    <row r="15" spans="2:17" ht="15">
      <c r="B15" s="187" t="s">
        <v>170</v>
      </c>
      <c r="C15" s="188">
        <v>156</v>
      </c>
      <c r="D15" s="189">
        <v>5</v>
      </c>
      <c r="E15" s="189">
        <v>3</v>
      </c>
      <c r="F15" s="226">
        <v>164</v>
      </c>
      <c r="G15" s="229">
        <v>147</v>
      </c>
      <c r="H15" s="189">
        <v>5</v>
      </c>
      <c r="I15" s="189">
        <v>3</v>
      </c>
      <c r="J15" s="190">
        <v>155</v>
      </c>
      <c r="Q15"/>
    </row>
    <row r="16" spans="2:17" ht="15">
      <c r="B16" s="187" t="s">
        <v>138</v>
      </c>
      <c r="C16" s="188">
        <v>20</v>
      </c>
      <c r="D16" s="189">
        <v>7</v>
      </c>
      <c r="E16" s="189"/>
      <c r="F16" s="226">
        <v>27</v>
      </c>
      <c r="G16" s="229">
        <v>20</v>
      </c>
      <c r="H16" s="189">
        <v>8</v>
      </c>
      <c r="I16" s="189"/>
      <c r="J16" s="190">
        <v>28</v>
      </c>
      <c r="Q16"/>
    </row>
    <row r="17" spans="2:17" ht="15">
      <c r="B17" s="187" t="s">
        <v>141</v>
      </c>
      <c r="C17" s="188">
        <v>58</v>
      </c>
      <c r="D17" s="189">
        <v>5</v>
      </c>
      <c r="E17" s="189">
        <v>1</v>
      </c>
      <c r="F17" s="226">
        <v>64</v>
      </c>
      <c r="G17" s="229">
        <v>55</v>
      </c>
      <c r="H17" s="189">
        <v>5</v>
      </c>
      <c r="I17" s="189">
        <v>1</v>
      </c>
      <c r="J17" s="190">
        <v>61</v>
      </c>
      <c r="Q17"/>
    </row>
    <row r="18" spans="2:17" ht="15">
      <c r="B18" s="187" t="s">
        <v>140</v>
      </c>
      <c r="C18" s="188">
        <v>36</v>
      </c>
      <c r="D18" s="189">
        <v>4</v>
      </c>
      <c r="E18" s="189"/>
      <c r="F18" s="226">
        <v>40</v>
      </c>
      <c r="G18" s="229">
        <v>38</v>
      </c>
      <c r="H18" s="189">
        <v>2</v>
      </c>
      <c r="I18" s="189"/>
      <c r="J18" s="190">
        <v>40</v>
      </c>
      <c r="Q18"/>
    </row>
    <row r="19" spans="2:17" ht="15">
      <c r="B19" s="187" t="s">
        <v>171</v>
      </c>
      <c r="C19" s="188">
        <v>151</v>
      </c>
      <c r="D19" s="189">
        <v>20</v>
      </c>
      <c r="E19" s="189">
        <v>5</v>
      </c>
      <c r="F19" s="226">
        <v>176</v>
      </c>
      <c r="G19" s="229">
        <v>136</v>
      </c>
      <c r="H19" s="189">
        <v>24</v>
      </c>
      <c r="I19" s="189">
        <v>5</v>
      </c>
      <c r="J19" s="190">
        <v>165</v>
      </c>
      <c r="Q19"/>
    </row>
    <row r="20" spans="2:17" ht="15">
      <c r="B20" s="187" t="s">
        <v>144</v>
      </c>
      <c r="C20" s="188">
        <v>61</v>
      </c>
      <c r="D20" s="189">
        <v>13</v>
      </c>
      <c r="E20" s="189"/>
      <c r="F20" s="226">
        <v>74</v>
      </c>
      <c r="G20" s="229">
        <v>57</v>
      </c>
      <c r="H20" s="189">
        <v>13</v>
      </c>
      <c r="I20" s="189">
        <v>1</v>
      </c>
      <c r="J20" s="190">
        <v>71</v>
      </c>
      <c r="Q20"/>
    </row>
    <row r="21" spans="2:17" ht="15">
      <c r="B21" s="187" t="s">
        <v>142</v>
      </c>
      <c r="C21" s="188">
        <v>42</v>
      </c>
      <c r="D21" s="189">
        <v>21</v>
      </c>
      <c r="E21" s="189">
        <v>1</v>
      </c>
      <c r="F21" s="226">
        <v>64</v>
      </c>
      <c r="G21" s="229">
        <v>35</v>
      </c>
      <c r="H21" s="189">
        <v>21</v>
      </c>
      <c r="I21" s="189">
        <v>1</v>
      </c>
      <c r="J21" s="190">
        <v>57</v>
      </c>
      <c r="Q21"/>
    </row>
    <row r="22" spans="2:17" ht="15">
      <c r="B22" s="187" t="s">
        <v>137</v>
      </c>
      <c r="C22" s="188">
        <v>49</v>
      </c>
      <c r="D22" s="189">
        <v>2</v>
      </c>
      <c r="E22" s="189"/>
      <c r="F22" s="226">
        <v>51</v>
      </c>
      <c r="G22" s="229">
        <v>48</v>
      </c>
      <c r="H22" s="189">
        <v>3</v>
      </c>
      <c r="I22" s="189">
        <v>1</v>
      </c>
      <c r="J22" s="190">
        <v>52</v>
      </c>
      <c r="Q22"/>
    </row>
    <row r="23" spans="2:17" ht="15">
      <c r="B23" s="187" t="s">
        <v>135</v>
      </c>
      <c r="C23" s="188">
        <v>78</v>
      </c>
      <c r="D23" s="189">
        <v>4</v>
      </c>
      <c r="E23" s="189"/>
      <c r="F23" s="226">
        <v>82</v>
      </c>
      <c r="G23" s="229">
        <v>71</v>
      </c>
      <c r="H23" s="189">
        <v>3</v>
      </c>
      <c r="I23" s="189"/>
      <c r="J23" s="190">
        <v>74</v>
      </c>
      <c r="Q23"/>
    </row>
    <row r="24" spans="2:17" ht="15">
      <c r="B24" s="187" t="s">
        <v>139</v>
      </c>
      <c r="C24" s="188">
        <v>55</v>
      </c>
      <c r="D24" s="189">
        <v>17</v>
      </c>
      <c r="E24" s="189"/>
      <c r="F24" s="226">
        <v>72</v>
      </c>
      <c r="G24" s="229">
        <v>53</v>
      </c>
      <c r="H24" s="189">
        <v>13</v>
      </c>
      <c r="I24" s="189"/>
      <c r="J24" s="190">
        <v>66</v>
      </c>
      <c r="Q24"/>
    </row>
    <row r="25" spans="2:17" ht="15">
      <c r="B25" s="187" t="s">
        <v>72</v>
      </c>
      <c r="C25" s="188">
        <v>40</v>
      </c>
      <c r="D25" s="189">
        <v>7</v>
      </c>
      <c r="E25" s="189">
        <v>1</v>
      </c>
      <c r="F25" s="226">
        <v>48</v>
      </c>
      <c r="G25" s="229">
        <v>39</v>
      </c>
      <c r="H25" s="189">
        <v>2</v>
      </c>
      <c r="I25" s="189">
        <v>1</v>
      </c>
      <c r="J25" s="190">
        <v>42</v>
      </c>
      <c r="Q25"/>
    </row>
    <row r="26" spans="2:17" ht="15">
      <c r="B26" s="187" t="s">
        <v>145</v>
      </c>
      <c r="C26" s="188">
        <v>45</v>
      </c>
      <c r="D26" s="189">
        <v>19</v>
      </c>
      <c r="E26" s="189"/>
      <c r="F26" s="226">
        <v>64</v>
      </c>
      <c r="G26" s="229">
        <v>42</v>
      </c>
      <c r="H26" s="189">
        <v>19</v>
      </c>
      <c r="I26" s="189"/>
      <c r="J26" s="190">
        <v>61</v>
      </c>
      <c r="Q26"/>
    </row>
    <row r="27" spans="2:17" ht="15">
      <c r="B27" s="187" t="s">
        <v>172</v>
      </c>
      <c r="C27" s="188">
        <v>30</v>
      </c>
      <c r="D27" s="189"/>
      <c r="E27" s="189">
        <v>2</v>
      </c>
      <c r="F27" s="226">
        <v>32</v>
      </c>
      <c r="G27" s="229">
        <v>30</v>
      </c>
      <c r="H27" s="189"/>
      <c r="I27" s="189">
        <v>3</v>
      </c>
      <c r="J27" s="190">
        <v>27</v>
      </c>
      <c r="Q27"/>
    </row>
    <row r="28" spans="2:10" ht="27" thickBot="1">
      <c r="B28" s="191" t="s">
        <v>173</v>
      </c>
      <c r="C28" s="192">
        <v>1017</v>
      </c>
      <c r="D28" s="193">
        <v>135</v>
      </c>
      <c r="E28" s="193">
        <v>32</v>
      </c>
      <c r="F28" s="227">
        <v>1184</v>
      </c>
      <c r="G28" s="230">
        <v>992</v>
      </c>
      <c r="H28" s="193">
        <v>145</v>
      </c>
      <c r="I28" s="193">
        <v>37</v>
      </c>
      <c r="J28" s="194">
        <v>1174</v>
      </c>
    </row>
    <row r="29" spans="7:11" ht="15">
      <c r="G29" s="27"/>
      <c r="H29" s="27"/>
      <c r="I29" s="27"/>
      <c r="J29" s="27"/>
      <c r="K29" s="27"/>
    </row>
    <row r="30" spans="2:11" ht="15">
      <c r="B30" s="254" t="s">
        <v>238</v>
      </c>
      <c r="G30" s="27"/>
      <c r="H30" s="27"/>
      <c r="I30" s="27"/>
      <c r="J30" s="27"/>
      <c r="K30" s="27"/>
    </row>
    <row r="31" spans="7:11" ht="15">
      <c r="G31" s="27"/>
      <c r="H31" s="27"/>
      <c r="I31" s="27"/>
      <c r="J31" s="27"/>
      <c r="K31" s="27"/>
    </row>
  </sheetData>
  <mergeCells count="5">
    <mergeCell ref="B1:M1"/>
    <mergeCell ref="A3:H3"/>
    <mergeCell ref="A7:H7"/>
    <mergeCell ref="C11:F11"/>
    <mergeCell ref="G11:J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N12"/>
  <sheetViews>
    <sheetView showGridLines="0" workbookViewId="0" topLeftCell="A1">
      <selection activeCell="A2" sqref="A2"/>
    </sheetView>
  </sheetViews>
  <sheetFormatPr defaultColWidth="9.140625" defaultRowHeight="15"/>
  <cols>
    <col min="2" max="2" width="25.8515625" style="0" customWidth="1"/>
  </cols>
  <sheetData>
    <row r="1" spans="1:14" ht="18.75">
      <c r="A1" s="5" t="s">
        <v>213</v>
      </c>
      <c r="B1" s="236" t="s">
        <v>212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3" spans="1:10" ht="15">
      <c r="A3" s="237" t="s">
        <v>27</v>
      </c>
      <c r="B3" s="237"/>
      <c r="C3" s="237"/>
      <c r="D3" s="237"/>
      <c r="E3" s="237"/>
      <c r="F3" s="237"/>
      <c r="G3" s="237"/>
      <c r="H3" s="237"/>
      <c r="I3" s="237"/>
      <c r="J3" s="1"/>
    </row>
    <row r="5" ht="15">
      <c r="B5" t="s">
        <v>30</v>
      </c>
    </row>
    <row r="8" ht="15">
      <c r="B8" s="2"/>
    </row>
    <row r="9" spans="1:10" ht="15">
      <c r="A9" s="237" t="s">
        <v>28</v>
      </c>
      <c r="B9" s="237"/>
      <c r="C9" s="237"/>
      <c r="D9" s="237"/>
      <c r="E9" s="237"/>
      <c r="F9" s="237"/>
      <c r="G9" s="237"/>
      <c r="H9" s="237"/>
      <c r="I9" s="237"/>
      <c r="J9" s="1"/>
    </row>
    <row r="10" spans="1:10" ht="15">
      <c r="A10" s="3"/>
      <c r="B10" s="3"/>
      <c r="C10" s="3"/>
      <c r="D10" s="3"/>
      <c r="E10" s="3"/>
      <c r="F10" s="3"/>
      <c r="G10" s="3"/>
      <c r="H10" s="3"/>
      <c r="I10" s="3"/>
      <c r="J10" s="4"/>
    </row>
    <row r="12" ht="15">
      <c r="B12" t="s">
        <v>32</v>
      </c>
    </row>
  </sheetData>
  <mergeCells count="3">
    <mergeCell ref="A3:I3"/>
    <mergeCell ref="A9:I9"/>
    <mergeCell ref="B1:N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R45"/>
  <sheetViews>
    <sheetView showGridLines="0" workbookViewId="0" topLeftCell="A25">
      <selection activeCell="A2" sqref="A2"/>
    </sheetView>
  </sheetViews>
  <sheetFormatPr defaultColWidth="9.140625" defaultRowHeight="15"/>
  <cols>
    <col min="1" max="1" width="9.00390625" style="0" customWidth="1"/>
    <col min="2" max="2" width="28.8515625" style="27" customWidth="1"/>
    <col min="3" max="18" width="11.140625" style="25" customWidth="1"/>
  </cols>
  <sheetData>
    <row r="1" spans="1:14" ht="18.75">
      <c r="A1" s="5" t="s">
        <v>224</v>
      </c>
      <c r="B1" s="246" t="s">
        <v>198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3" spans="1:9" ht="15">
      <c r="A3" s="237" t="s">
        <v>27</v>
      </c>
      <c r="B3" s="237"/>
      <c r="C3" s="237"/>
      <c r="D3" s="237"/>
      <c r="E3" s="237"/>
      <c r="F3" s="237"/>
      <c r="G3" s="237"/>
      <c r="H3" s="237"/>
      <c r="I3" s="237"/>
    </row>
    <row r="4" ht="15">
      <c r="B4" s="52" t="s">
        <v>111</v>
      </c>
    </row>
    <row r="5" ht="15">
      <c r="J5" s="89"/>
    </row>
    <row r="6" ht="15.75" thickBot="1">
      <c r="B6" s="163" t="s">
        <v>110</v>
      </c>
    </row>
    <row r="7" spans="2:18" ht="128.25" thickBot="1">
      <c r="B7" s="28" t="s">
        <v>109</v>
      </c>
      <c r="C7" s="134" t="s">
        <v>98</v>
      </c>
      <c r="D7" s="135" t="s">
        <v>99</v>
      </c>
      <c r="E7" s="135" t="s">
        <v>100</v>
      </c>
      <c r="F7" s="135" t="s">
        <v>101</v>
      </c>
      <c r="G7" s="135" t="s">
        <v>102</v>
      </c>
      <c r="H7" s="135" t="s">
        <v>103</v>
      </c>
      <c r="I7" s="136" t="s">
        <v>104</v>
      </c>
      <c r="J7" s="164" t="s">
        <v>98</v>
      </c>
      <c r="K7" s="135" t="s">
        <v>105</v>
      </c>
      <c r="L7" s="135" t="s">
        <v>106</v>
      </c>
      <c r="M7" s="135" t="s">
        <v>101</v>
      </c>
      <c r="N7" s="135" t="s">
        <v>107</v>
      </c>
      <c r="O7" s="135" t="s">
        <v>108</v>
      </c>
      <c r="P7" s="135" t="s">
        <v>102</v>
      </c>
      <c r="Q7" s="135" t="s">
        <v>103</v>
      </c>
      <c r="R7" s="136" t="s">
        <v>104</v>
      </c>
    </row>
    <row r="8" spans="2:18" ht="15.75" thickBot="1">
      <c r="B8" s="29" t="s">
        <v>60</v>
      </c>
      <c r="C8" s="166" t="s">
        <v>39</v>
      </c>
      <c r="D8" s="167" t="s">
        <v>39</v>
      </c>
      <c r="E8" s="167" t="s">
        <v>39</v>
      </c>
      <c r="F8" s="167" t="s">
        <v>39</v>
      </c>
      <c r="G8" s="167" t="s">
        <v>39</v>
      </c>
      <c r="H8" s="167" t="s">
        <v>39</v>
      </c>
      <c r="I8" s="168" t="s">
        <v>39</v>
      </c>
      <c r="J8" s="169" t="s">
        <v>40</v>
      </c>
      <c r="K8" s="167" t="s">
        <v>40</v>
      </c>
      <c r="L8" s="167" t="s">
        <v>40</v>
      </c>
      <c r="M8" s="167" t="s">
        <v>40</v>
      </c>
      <c r="N8" s="167" t="s">
        <v>40</v>
      </c>
      <c r="O8" s="167" t="s">
        <v>40</v>
      </c>
      <c r="P8" s="167" t="s">
        <v>40</v>
      </c>
      <c r="Q8" s="167" t="s">
        <v>40</v>
      </c>
      <c r="R8" s="168" t="s">
        <v>40</v>
      </c>
    </row>
    <row r="9" spans="2:18" ht="15">
      <c r="B9" s="30" t="s">
        <v>0</v>
      </c>
      <c r="C9" s="170">
        <v>9</v>
      </c>
      <c r="D9" s="171">
        <v>8</v>
      </c>
      <c r="E9" s="171">
        <v>46</v>
      </c>
      <c r="F9" s="171">
        <v>12</v>
      </c>
      <c r="G9" s="171">
        <v>1</v>
      </c>
      <c r="H9" s="171">
        <v>9</v>
      </c>
      <c r="I9" s="172">
        <v>6</v>
      </c>
      <c r="J9" s="173" t="s">
        <v>41</v>
      </c>
      <c r="K9" s="171" t="s">
        <v>41</v>
      </c>
      <c r="L9" s="171" t="s">
        <v>41</v>
      </c>
      <c r="M9" s="171" t="s">
        <v>41</v>
      </c>
      <c r="N9" s="171" t="s">
        <v>41</v>
      </c>
      <c r="O9" s="171" t="s">
        <v>41</v>
      </c>
      <c r="P9" s="171" t="s">
        <v>41</v>
      </c>
      <c r="Q9" s="171" t="s">
        <v>41</v>
      </c>
      <c r="R9" s="172" t="s">
        <v>41</v>
      </c>
    </row>
    <row r="10" spans="2:18" ht="15">
      <c r="B10" s="31" t="s">
        <v>42</v>
      </c>
      <c r="C10" s="174">
        <v>9</v>
      </c>
      <c r="D10" s="175">
        <v>8</v>
      </c>
      <c r="E10" s="175">
        <v>46</v>
      </c>
      <c r="F10" s="175">
        <v>12</v>
      </c>
      <c r="G10" s="175">
        <v>1</v>
      </c>
      <c r="H10" s="175">
        <v>9</v>
      </c>
      <c r="I10" s="176">
        <v>6</v>
      </c>
      <c r="J10" s="177">
        <v>8</v>
      </c>
      <c r="K10" s="175">
        <v>4</v>
      </c>
      <c r="L10" s="175">
        <v>12</v>
      </c>
      <c r="M10" s="175">
        <v>48</v>
      </c>
      <c r="N10" s="175">
        <v>9</v>
      </c>
      <c r="O10" s="175">
        <v>5</v>
      </c>
      <c r="P10" s="175">
        <v>1</v>
      </c>
      <c r="Q10" s="175">
        <v>7</v>
      </c>
      <c r="R10" s="176">
        <v>6</v>
      </c>
    </row>
    <row r="11" spans="2:18" ht="15">
      <c r="B11" s="31" t="s">
        <v>1</v>
      </c>
      <c r="C11" s="174">
        <v>6</v>
      </c>
      <c r="D11" s="175">
        <v>10</v>
      </c>
      <c r="E11" s="175">
        <v>34</v>
      </c>
      <c r="F11" s="175">
        <v>10</v>
      </c>
      <c r="G11" s="175">
        <v>1</v>
      </c>
      <c r="H11" s="175">
        <v>7</v>
      </c>
      <c r="I11" s="176">
        <v>10</v>
      </c>
      <c r="J11" s="177">
        <v>7</v>
      </c>
      <c r="K11" s="175">
        <v>5</v>
      </c>
      <c r="L11" s="175">
        <v>20</v>
      </c>
      <c r="M11" s="175">
        <v>38</v>
      </c>
      <c r="N11" s="175">
        <v>10</v>
      </c>
      <c r="O11" s="175">
        <v>9</v>
      </c>
      <c r="P11" s="175">
        <v>1</v>
      </c>
      <c r="Q11" s="175">
        <v>9</v>
      </c>
      <c r="R11" s="176">
        <v>2</v>
      </c>
    </row>
    <row r="12" spans="2:18" ht="15">
      <c r="B12" s="31" t="s">
        <v>2</v>
      </c>
      <c r="C12" s="174">
        <v>11</v>
      </c>
      <c r="D12" s="175">
        <v>7</v>
      </c>
      <c r="E12" s="175">
        <v>49</v>
      </c>
      <c r="F12" s="175">
        <v>12</v>
      </c>
      <c r="G12" s="175">
        <v>0</v>
      </c>
      <c r="H12" s="175">
        <v>5</v>
      </c>
      <c r="I12" s="176">
        <v>15</v>
      </c>
      <c r="J12" s="177">
        <v>10</v>
      </c>
      <c r="K12" s="175">
        <v>16</v>
      </c>
      <c r="L12" s="175">
        <v>9</v>
      </c>
      <c r="M12" s="175">
        <v>28</v>
      </c>
      <c r="N12" s="175">
        <v>11</v>
      </c>
      <c r="O12" s="175">
        <v>2</v>
      </c>
      <c r="P12" s="175">
        <v>4</v>
      </c>
      <c r="Q12" s="175">
        <v>3</v>
      </c>
      <c r="R12" s="176">
        <v>17</v>
      </c>
    </row>
    <row r="13" spans="2:18" ht="15">
      <c r="B13" s="31" t="s">
        <v>3</v>
      </c>
      <c r="C13" s="174">
        <v>5</v>
      </c>
      <c r="D13" s="175">
        <v>6</v>
      </c>
      <c r="E13" s="175">
        <v>71</v>
      </c>
      <c r="F13" s="175">
        <v>9</v>
      </c>
      <c r="G13" s="175">
        <v>0</v>
      </c>
      <c r="H13" s="175">
        <v>3</v>
      </c>
      <c r="I13" s="176">
        <v>5</v>
      </c>
      <c r="J13" s="177">
        <v>1</v>
      </c>
      <c r="K13" s="175">
        <v>4</v>
      </c>
      <c r="L13" s="175">
        <v>24</v>
      </c>
      <c r="M13" s="175">
        <v>44</v>
      </c>
      <c r="N13" s="175">
        <v>12</v>
      </c>
      <c r="O13" s="175">
        <v>5</v>
      </c>
      <c r="P13" s="175">
        <v>0</v>
      </c>
      <c r="Q13" s="175">
        <v>2</v>
      </c>
      <c r="R13" s="176">
        <v>9</v>
      </c>
    </row>
    <row r="14" spans="2:18" ht="15">
      <c r="B14" s="31" t="s">
        <v>4</v>
      </c>
      <c r="C14" s="174">
        <v>5</v>
      </c>
      <c r="D14" s="175">
        <v>34</v>
      </c>
      <c r="E14" s="175">
        <v>33</v>
      </c>
      <c r="F14" s="175">
        <v>4</v>
      </c>
      <c r="G14" s="175">
        <v>4</v>
      </c>
      <c r="H14" s="175">
        <v>7</v>
      </c>
      <c r="I14" s="176">
        <v>12</v>
      </c>
      <c r="J14" s="177">
        <v>15</v>
      </c>
      <c r="K14" s="175">
        <v>5</v>
      </c>
      <c r="L14" s="175">
        <v>30</v>
      </c>
      <c r="M14" s="175">
        <v>19</v>
      </c>
      <c r="N14" s="175">
        <v>6</v>
      </c>
      <c r="O14" s="175">
        <v>7</v>
      </c>
      <c r="P14" s="175">
        <v>3</v>
      </c>
      <c r="Q14" s="175">
        <v>6</v>
      </c>
      <c r="R14" s="176">
        <v>9</v>
      </c>
    </row>
    <row r="15" spans="2:18" ht="26.25">
      <c r="B15" s="31" t="s">
        <v>5</v>
      </c>
      <c r="C15" s="174">
        <v>7</v>
      </c>
      <c r="D15" s="175">
        <v>7</v>
      </c>
      <c r="E15" s="175">
        <v>38</v>
      </c>
      <c r="F15" s="175">
        <v>18</v>
      </c>
      <c r="G15" s="175">
        <v>3</v>
      </c>
      <c r="H15" s="175">
        <v>21</v>
      </c>
      <c r="I15" s="176">
        <v>6</v>
      </c>
      <c r="J15" s="177">
        <v>3</v>
      </c>
      <c r="K15" s="175">
        <v>1</v>
      </c>
      <c r="L15" s="175">
        <v>4</v>
      </c>
      <c r="M15" s="175">
        <v>36</v>
      </c>
      <c r="N15" s="175">
        <v>16</v>
      </c>
      <c r="O15" s="175">
        <v>4</v>
      </c>
      <c r="P15" s="175">
        <v>2</v>
      </c>
      <c r="Q15" s="175">
        <v>21</v>
      </c>
      <c r="R15" s="176">
        <v>12</v>
      </c>
    </row>
    <row r="16" spans="2:18" ht="15">
      <c r="B16" s="31" t="s">
        <v>6</v>
      </c>
      <c r="C16" s="174">
        <v>21</v>
      </c>
      <c r="D16" s="175">
        <v>0</v>
      </c>
      <c r="E16" s="175">
        <v>60</v>
      </c>
      <c r="F16" s="175">
        <v>5</v>
      </c>
      <c r="G16" s="175">
        <v>0</v>
      </c>
      <c r="H16" s="175">
        <v>6</v>
      </c>
      <c r="I16" s="176">
        <v>8</v>
      </c>
      <c r="J16" s="177">
        <v>3</v>
      </c>
      <c r="K16" s="175">
        <v>4</v>
      </c>
      <c r="L16" s="175">
        <v>8</v>
      </c>
      <c r="M16" s="175">
        <v>63</v>
      </c>
      <c r="N16" s="175">
        <v>6</v>
      </c>
      <c r="O16" s="175">
        <v>5</v>
      </c>
      <c r="P16" s="175">
        <v>2</v>
      </c>
      <c r="Q16" s="175">
        <v>1</v>
      </c>
      <c r="R16" s="176">
        <v>6</v>
      </c>
    </row>
    <row r="17" spans="2:18" ht="15">
      <c r="B17" s="31" t="s">
        <v>7</v>
      </c>
      <c r="C17" s="174">
        <v>16</v>
      </c>
      <c r="D17" s="175">
        <v>5</v>
      </c>
      <c r="E17" s="175">
        <v>34</v>
      </c>
      <c r="F17" s="175">
        <v>9</v>
      </c>
      <c r="G17" s="175">
        <v>0</v>
      </c>
      <c r="H17" s="175">
        <v>2</v>
      </c>
      <c r="I17" s="176">
        <v>34</v>
      </c>
      <c r="J17" s="177">
        <v>0</v>
      </c>
      <c r="K17" s="175">
        <v>3</v>
      </c>
      <c r="L17" s="175">
        <v>3</v>
      </c>
      <c r="M17" s="175">
        <v>40</v>
      </c>
      <c r="N17" s="175">
        <v>6</v>
      </c>
      <c r="O17" s="175">
        <v>8</v>
      </c>
      <c r="P17" s="175">
        <v>3</v>
      </c>
      <c r="Q17" s="175">
        <v>4</v>
      </c>
      <c r="R17" s="176">
        <v>31</v>
      </c>
    </row>
    <row r="18" spans="2:18" ht="15">
      <c r="B18" s="31" t="s">
        <v>8</v>
      </c>
      <c r="C18" s="174">
        <v>3</v>
      </c>
      <c r="D18" s="175">
        <v>2</v>
      </c>
      <c r="E18" s="175">
        <v>61</v>
      </c>
      <c r="F18" s="175">
        <v>18</v>
      </c>
      <c r="G18" s="175">
        <v>2</v>
      </c>
      <c r="H18" s="175">
        <v>8</v>
      </c>
      <c r="I18" s="176">
        <v>7</v>
      </c>
      <c r="J18" s="177">
        <v>1</v>
      </c>
      <c r="K18" s="175">
        <v>3</v>
      </c>
      <c r="L18" s="175">
        <v>6</v>
      </c>
      <c r="M18" s="175">
        <v>58</v>
      </c>
      <c r="N18" s="175">
        <v>7</v>
      </c>
      <c r="O18" s="175">
        <v>8</v>
      </c>
      <c r="P18" s="175">
        <v>3</v>
      </c>
      <c r="Q18" s="175">
        <v>7</v>
      </c>
      <c r="R18" s="176">
        <v>7</v>
      </c>
    </row>
    <row r="19" spans="2:18" ht="15">
      <c r="B19" s="31" t="s">
        <v>44</v>
      </c>
      <c r="C19" s="174">
        <v>4</v>
      </c>
      <c r="D19" s="175">
        <v>6</v>
      </c>
      <c r="E19" s="175">
        <v>40</v>
      </c>
      <c r="F19" s="175">
        <v>8</v>
      </c>
      <c r="G19" s="175">
        <v>0</v>
      </c>
      <c r="H19" s="175">
        <v>5</v>
      </c>
      <c r="I19" s="176">
        <v>4</v>
      </c>
      <c r="J19" s="177">
        <v>5</v>
      </c>
      <c r="K19" s="175">
        <v>2</v>
      </c>
      <c r="L19" s="175">
        <v>5</v>
      </c>
      <c r="M19" s="175">
        <v>65</v>
      </c>
      <c r="N19" s="175">
        <v>7</v>
      </c>
      <c r="O19" s="175">
        <v>6</v>
      </c>
      <c r="P19" s="175">
        <v>0</v>
      </c>
      <c r="Q19" s="175">
        <v>6</v>
      </c>
      <c r="R19" s="176">
        <v>3</v>
      </c>
    </row>
    <row r="20" spans="2:18" ht="15">
      <c r="B20" s="31" t="s">
        <v>45</v>
      </c>
      <c r="C20" s="174">
        <v>6</v>
      </c>
      <c r="D20" s="175">
        <v>6</v>
      </c>
      <c r="E20" s="175">
        <v>62</v>
      </c>
      <c r="F20" s="175">
        <v>16</v>
      </c>
      <c r="G20" s="175">
        <v>1</v>
      </c>
      <c r="H20" s="175">
        <v>7</v>
      </c>
      <c r="I20" s="176">
        <v>2</v>
      </c>
      <c r="J20" s="177">
        <v>1</v>
      </c>
      <c r="K20" s="175">
        <v>1</v>
      </c>
      <c r="L20" s="175">
        <v>28</v>
      </c>
      <c r="M20" s="175">
        <v>42</v>
      </c>
      <c r="N20" s="175">
        <v>9</v>
      </c>
      <c r="O20" s="175">
        <v>9</v>
      </c>
      <c r="P20" s="175">
        <v>0</v>
      </c>
      <c r="Q20" s="175">
        <v>3</v>
      </c>
      <c r="R20" s="176">
        <v>6</v>
      </c>
    </row>
    <row r="21" spans="2:18" ht="15">
      <c r="B21" s="31" t="s">
        <v>9</v>
      </c>
      <c r="C21" s="174">
        <v>13</v>
      </c>
      <c r="D21" s="175">
        <v>6</v>
      </c>
      <c r="E21" s="175">
        <v>27</v>
      </c>
      <c r="F21" s="175">
        <v>27</v>
      </c>
      <c r="G21" s="175">
        <v>1</v>
      </c>
      <c r="H21" s="175">
        <v>11</v>
      </c>
      <c r="I21" s="176">
        <v>14</v>
      </c>
      <c r="J21" s="177" t="s">
        <v>41</v>
      </c>
      <c r="K21" s="175" t="s">
        <v>41</v>
      </c>
      <c r="L21" s="175" t="s">
        <v>41</v>
      </c>
      <c r="M21" s="175" t="s">
        <v>41</v>
      </c>
      <c r="N21" s="175" t="s">
        <v>41</v>
      </c>
      <c r="O21" s="175" t="s">
        <v>41</v>
      </c>
      <c r="P21" s="175" t="s">
        <v>41</v>
      </c>
      <c r="Q21" s="175" t="s">
        <v>41</v>
      </c>
      <c r="R21" s="176" t="s">
        <v>41</v>
      </c>
    </row>
    <row r="22" spans="2:18" ht="15">
      <c r="B22" s="31" t="s">
        <v>10</v>
      </c>
      <c r="C22" s="174">
        <v>5</v>
      </c>
      <c r="D22" s="175">
        <v>6</v>
      </c>
      <c r="E22" s="175">
        <v>63</v>
      </c>
      <c r="F22" s="175">
        <v>9</v>
      </c>
      <c r="G22" s="175">
        <v>0</v>
      </c>
      <c r="H22" s="175">
        <v>5</v>
      </c>
      <c r="I22" s="176">
        <v>12</v>
      </c>
      <c r="J22" s="177">
        <v>2</v>
      </c>
      <c r="K22" s="175">
        <v>6</v>
      </c>
      <c r="L22" s="175">
        <v>40</v>
      </c>
      <c r="M22" s="175">
        <v>16</v>
      </c>
      <c r="N22" s="175">
        <v>5</v>
      </c>
      <c r="O22" s="175">
        <v>4</v>
      </c>
      <c r="P22" s="175">
        <v>2</v>
      </c>
      <c r="Q22" s="175">
        <v>4</v>
      </c>
      <c r="R22" s="176">
        <v>21</v>
      </c>
    </row>
    <row r="23" spans="2:18" ht="15">
      <c r="B23" s="31" t="s">
        <v>11</v>
      </c>
      <c r="C23" s="174">
        <v>11</v>
      </c>
      <c r="D23" s="175">
        <v>23</v>
      </c>
      <c r="E23" s="175">
        <v>46</v>
      </c>
      <c r="F23" s="175">
        <v>6</v>
      </c>
      <c r="G23" s="175">
        <v>0</v>
      </c>
      <c r="H23" s="175">
        <v>2</v>
      </c>
      <c r="I23" s="176">
        <v>9</v>
      </c>
      <c r="J23" s="177">
        <v>3</v>
      </c>
      <c r="K23" s="175">
        <v>11</v>
      </c>
      <c r="L23" s="175">
        <v>21</v>
      </c>
      <c r="M23" s="175">
        <v>34</v>
      </c>
      <c r="N23" s="175">
        <v>2</v>
      </c>
      <c r="O23" s="175">
        <v>5</v>
      </c>
      <c r="P23" s="175">
        <v>0</v>
      </c>
      <c r="Q23" s="175">
        <v>5</v>
      </c>
      <c r="R23" s="176">
        <v>19</v>
      </c>
    </row>
    <row r="24" spans="2:18" ht="15">
      <c r="B24" s="31" t="s">
        <v>46</v>
      </c>
      <c r="C24" s="174">
        <v>3</v>
      </c>
      <c r="D24" s="175">
        <v>10</v>
      </c>
      <c r="E24" s="175">
        <v>59</v>
      </c>
      <c r="F24" s="175">
        <v>14</v>
      </c>
      <c r="G24" s="175">
        <v>0</v>
      </c>
      <c r="H24" s="175">
        <v>8</v>
      </c>
      <c r="I24" s="176">
        <v>4</v>
      </c>
      <c r="J24" s="177">
        <v>2</v>
      </c>
      <c r="K24" s="175">
        <v>4</v>
      </c>
      <c r="L24" s="175">
        <v>8</v>
      </c>
      <c r="M24" s="175">
        <v>44</v>
      </c>
      <c r="N24" s="175">
        <v>13</v>
      </c>
      <c r="O24" s="175">
        <v>11</v>
      </c>
      <c r="P24" s="175">
        <v>1</v>
      </c>
      <c r="Q24" s="175">
        <v>11</v>
      </c>
      <c r="R24" s="176">
        <v>7</v>
      </c>
    </row>
    <row r="25" spans="2:18" ht="15">
      <c r="B25" s="31" t="s">
        <v>12</v>
      </c>
      <c r="C25" s="174">
        <v>27</v>
      </c>
      <c r="D25" s="175">
        <v>7</v>
      </c>
      <c r="E25" s="175">
        <v>47</v>
      </c>
      <c r="F25" s="175">
        <v>5</v>
      </c>
      <c r="G25" s="175">
        <v>0</v>
      </c>
      <c r="H25" s="175">
        <v>3</v>
      </c>
      <c r="I25" s="176">
        <v>8</v>
      </c>
      <c r="J25" s="177">
        <v>14</v>
      </c>
      <c r="K25" s="175">
        <v>19</v>
      </c>
      <c r="L25" s="175">
        <v>17</v>
      </c>
      <c r="M25" s="175">
        <v>31</v>
      </c>
      <c r="N25" s="175">
        <v>10</v>
      </c>
      <c r="O25" s="175">
        <v>2</v>
      </c>
      <c r="P25" s="175">
        <v>0</v>
      </c>
      <c r="Q25" s="175">
        <v>2</v>
      </c>
      <c r="R25" s="176">
        <v>5</v>
      </c>
    </row>
    <row r="26" spans="2:18" ht="15">
      <c r="B26" s="31" t="s">
        <v>13</v>
      </c>
      <c r="C26" s="174">
        <v>13</v>
      </c>
      <c r="D26" s="175">
        <v>9</v>
      </c>
      <c r="E26" s="175">
        <v>48</v>
      </c>
      <c r="F26" s="175">
        <v>8</v>
      </c>
      <c r="G26" s="175">
        <v>5</v>
      </c>
      <c r="H26" s="175">
        <v>3</v>
      </c>
      <c r="I26" s="176">
        <v>14</v>
      </c>
      <c r="J26" s="177" t="s">
        <v>41</v>
      </c>
      <c r="K26" s="175" t="s">
        <v>41</v>
      </c>
      <c r="L26" s="175" t="s">
        <v>41</v>
      </c>
      <c r="M26" s="175" t="s">
        <v>41</v>
      </c>
      <c r="N26" s="175" t="s">
        <v>41</v>
      </c>
      <c r="O26" s="175" t="s">
        <v>41</v>
      </c>
      <c r="P26" s="175" t="s">
        <v>41</v>
      </c>
      <c r="Q26" s="175" t="s">
        <v>41</v>
      </c>
      <c r="R26" s="176" t="s">
        <v>41</v>
      </c>
    </row>
    <row r="27" spans="2:18" ht="15">
      <c r="B27" s="31" t="s">
        <v>14</v>
      </c>
      <c r="C27" s="174">
        <v>12</v>
      </c>
      <c r="D27" s="175">
        <v>19</v>
      </c>
      <c r="E27" s="175">
        <v>45</v>
      </c>
      <c r="F27" s="175">
        <v>9</v>
      </c>
      <c r="G27" s="175">
        <v>0</v>
      </c>
      <c r="H27" s="175">
        <v>2</v>
      </c>
      <c r="I27" s="176">
        <v>12</v>
      </c>
      <c r="J27" s="177">
        <v>5</v>
      </c>
      <c r="K27" s="175">
        <v>5</v>
      </c>
      <c r="L27" s="175">
        <v>18</v>
      </c>
      <c r="M27" s="175">
        <v>49</v>
      </c>
      <c r="N27" s="175">
        <v>8</v>
      </c>
      <c r="O27" s="175">
        <v>6</v>
      </c>
      <c r="P27" s="175">
        <v>0</v>
      </c>
      <c r="Q27" s="175">
        <v>6</v>
      </c>
      <c r="R27" s="176">
        <v>2</v>
      </c>
    </row>
    <row r="28" spans="2:18" ht="15">
      <c r="B28" s="31" t="s">
        <v>15</v>
      </c>
      <c r="C28" s="174">
        <v>6</v>
      </c>
      <c r="D28" s="175">
        <v>3</v>
      </c>
      <c r="E28" s="175">
        <v>42</v>
      </c>
      <c r="F28" s="175">
        <v>20</v>
      </c>
      <c r="G28" s="175">
        <v>3</v>
      </c>
      <c r="H28" s="175">
        <v>17</v>
      </c>
      <c r="I28" s="176">
        <v>9</v>
      </c>
      <c r="J28" s="177">
        <v>1</v>
      </c>
      <c r="K28" s="175">
        <v>3</v>
      </c>
      <c r="L28" s="175">
        <v>4</v>
      </c>
      <c r="M28" s="175">
        <v>37</v>
      </c>
      <c r="N28" s="175">
        <v>14</v>
      </c>
      <c r="O28" s="175">
        <v>11</v>
      </c>
      <c r="P28" s="175">
        <v>2</v>
      </c>
      <c r="Q28" s="175">
        <v>19</v>
      </c>
      <c r="R28" s="176">
        <v>8</v>
      </c>
    </row>
    <row r="29" spans="2:18" ht="15">
      <c r="B29" s="31" t="s">
        <v>16</v>
      </c>
      <c r="C29" s="174">
        <v>5</v>
      </c>
      <c r="D29" s="175">
        <v>12</v>
      </c>
      <c r="E29" s="175">
        <v>62</v>
      </c>
      <c r="F29" s="175">
        <v>7</v>
      </c>
      <c r="G29" s="175">
        <v>0</v>
      </c>
      <c r="H29" s="175">
        <v>3</v>
      </c>
      <c r="I29" s="176">
        <v>12</v>
      </c>
      <c r="J29" s="177">
        <v>1</v>
      </c>
      <c r="K29" s="175">
        <v>6</v>
      </c>
      <c r="L29" s="175">
        <v>32</v>
      </c>
      <c r="M29" s="175">
        <v>49</v>
      </c>
      <c r="N29" s="175">
        <v>3</v>
      </c>
      <c r="O29" s="175">
        <v>3</v>
      </c>
      <c r="P29" s="175">
        <v>1</v>
      </c>
      <c r="Q29" s="175">
        <v>1</v>
      </c>
      <c r="R29" s="176">
        <v>4</v>
      </c>
    </row>
    <row r="30" spans="2:18" ht="15">
      <c r="B30" s="31" t="s">
        <v>17</v>
      </c>
      <c r="C30" s="174">
        <v>9</v>
      </c>
      <c r="D30" s="175">
        <v>7</v>
      </c>
      <c r="E30" s="175">
        <v>50</v>
      </c>
      <c r="F30" s="175">
        <v>20</v>
      </c>
      <c r="G30" s="175">
        <v>1</v>
      </c>
      <c r="H30" s="175">
        <v>5</v>
      </c>
      <c r="I30" s="176">
        <v>9</v>
      </c>
      <c r="J30" s="177">
        <v>0</v>
      </c>
      <c r="K30" s="175">
        <v>3</v>
      </c>
      <c r="L30" s="175">
        <v>27</v>
      </c>
      <c r="M30" s="175">
        <v>35</v>
      </c>
      <c r="N30" s="175">
        <v>5</v>
      </c>
      <c r="O30" s="175">
        <v>12</v>
      </c>
      <c r="P30" s="175">
        <v>0</v>
      </c>
      <c r="Q30" s="175">
        <v>5</v>
      </c>
      <c r="R30" s="176">
        <v>12</v>
      </c>
    </row>
    <row r="31" spans="2:18" ht="15">
      <c r="B31" s="31" t="s">
        <v>18</v>
      </c>
      <c r="C31" s="174">
        <v>8</v>
      </c>
      <c r="D31" s="175">
        <v>15</v>
      </c>
      <c r="E31" s="175">
        <v>50</v>
      </c>
      <c r="F31" s="175">
        <v>9</v>
      </c>
      <c r="G31" s="175">
        <v>1</v>
      </c>
      <c r="H31" s="175">
        <v>8</v>
      </c>
      <c r="I31" s="176">
        <v>4</v>
      </c>
      <c r="J31" s="177">
        <v>7</v>
      </c>
      <c r="K31" s="175">
        <v>9</v>
      </c>
      <c r="L31" s="175">
        <v>23</v>
      </c>
      <c r="M31" s="175">
        <v>30</v>
      </c>
      <c r="N31" s="175">
        <v>4</v>
      </c>
      <c r="O31" s="175">
        <v>7</v>
      </c>
      <c r="P31" s="175">
        <v>0</v>
      </c>
      <c r="Q31" s="175">
        <v>9</v>
      </c>
      <c r="R31" s="176">
        <v>11</v>
      </c>
    </row>
    <row r="32" spans="2:18" ht="15">
      <c r="B32" s="31" t="s">
        <v>19</v>
      </c>
      <c r="C32" s="174">
        <v>22</v>
      </c>
      <c r="D32" s="175">
        <v>6</v>
      </c>
      <c r="E32" s="175">
        <v>31</v>
      </c>
      <c r="F32" s="175">
        <v>8</v>
      </c>
      <c r="G32" s="175">
        <v>0</v>
      </c>
      <c r="H32" s="175">
        <v>6</v>
      </c>
      <c r="I32" s="176">
        <v>27</v>
      </c>
      <c r="J32" s="177">
        <v>15</v>
      </c>
      <c r="K32" s="175">
        <v>8</v>
      </c>
      <c r="L32" s="175">
        <v>27</v>
      </c>
      <c r="M32" s="175">
        <v>12</v>
      </c>
      <c r="N32" s="175">
        <v>9</v>
      </c>
      <c r="O32" s="175">
        <v>0</v>
      </c>
      <c r="P32" s="175">
        <v>0</v>
      </c>
      <c r="Q32" s="175">
        <v>6</v>
      </c>
      <c r="R32" s="176">
        <v>22</v>
      </c>
    </row>
    <row r="33" spans="2:18" ht="15">
      <c r="B33" s="31" t="s">
        <v>20</v>
      </c>
      <c r="C33" s="174">
        <v>3</v>
      </c>
      <c r="D33" s="175">
        <v>15</v>
      </c>
      <c r="E33" s="175">
        <v>36</v>
      </c>
      <c r="F33" s="175">
        <v>37</v>
      </c>
      <c r="G33" s="175">
        <v>0</v>
      </c>
      <c r="H33" s="175">
        <v>3</v>
      </c>
      <c r="I33" s="176">
        <v>6</v>
      </c>
      <c r="J33" s="177" t="s">
        <v>41</v>
      </c>
      <c r="K33" s="175" t="s">
        <v>41</v>
      </c>
      <c r="L33" s="175" t="s">
        <v>41</v>
      </c>
      <c r="M33" s="175" t="s">
        <v>41</v>
      </c>
      <c r="N33" s="175" t="s">
        <v>41</v>
      </c>
      <c r="O33" s="175" t="s">
        <v>41</v>
      </c>
      <c r="P33" s="175" t="s">
        <v>41</v>
      </c>
      <c r="Q33" s="175" t="s">
        <v>41</v>
      </c>
      <c r="R33" s="176" t="s">
        <v>41</v>
      </c>
    </row>
    <row r="34" spans="2:18" ht="15">
      <c r="B34" s="31" t="s">
        <v>21</v>
      </c>
      <c r="C34" s="174">
        <v>8</v>
      </c>
      <c r="D34" s="175">
        <v>12</v>
      </c>
      <c r="E34" s="175">
        <v>48</v>
      </c>
      <c r="F34" s="175">
        <v>12</v>
      </c>
      <c r="G34" s="175">
        <v>2</v>
      </c>
      <c r="H34" s="175">
        <v>6</v>
      </c>
      <c r="I34" s="176">
        <v>13</v>
      </c>
      <c r="J34" s="177">
        <v>5</v>
      </c>
      <c r="K34" s="175">
        <v>7</v>
      </c>
      <c r="L34" s="175">
        <v>23</v>
      </c>
      <c r="M34" s="175">
        <v>32</v>
      </c>
      <c r="N34" s="175">
        <v>8</v>
      </c>
      <c r="O34" s="175">
        <v>6</v>
      </c>
      <c r="P34" s="175">
        <v>2</v>
      </c>
      <c r="Q34" s="175">
        <v>2</v>
      </c>
      <c r="R34" s="176">
        <v>14</v>
      </c>
    </row>
    <row r="35" spans="2:18" ht="15">
      <c r="B35" s="31" t="s">
        <v>22</v>
      </c>
      <c r="C35" s="174">
        <v>6</v>
      </c>
      <c r="D35" s="175">
        <v>3</v>
      </c>
      <c r="E35" s="175">
        <v>50</v>
      </c>
      <c r="F35" s="175">
        <v>18</v>
      </c>
      <c r="G35" s="175">
        <v>1</v>
      </c>
      <c r="H35" s="175">
        <v>14</v>
      </c>
      <c r="I35" s="176">
        <v>7</v>
      </c>
      <c r="J35" s="177">
        <v>3</v>
      </c>
      <c r="K35" s="175">
        <v>3</v>
      </c>
      <c r="L35" s="175">
        <v>6</v>
      </c>
      <c r="M35" s="175">
        <v>58</v>
      </c>
      <c r="N35" s="175">
        <v>11</v>
      </c>
      <c r="O35" s="175">
        <v>7</v>
      </c>
      <c r="P35" s="175">
        <v>3</v>
      </c>
      <c r="Q35" s="175">
        <v>6</v>
      </c>
      <c r="R35" s="176">
        <v>4</v>
      </c>
    </row>
    <row r="36" spans="2:18" ht="15">
      <c r="B36" s="31" t="s">
        <v>23</v>
      </c>
      <c r="C36" s="174">
        <v>27</v>
      </c>
      <c r="D36" s="175">
        <v>11</v>
      </c>
      <c r="E36" s="175">
        <v>42</v>
      </c>
      <c r="F36" s="175">
        <v>4</v>
      </c>
      <c r="G36" s="175">
        <v>1</v>
      </c>
      <c r="H36" s="175">
        <v>15</v>
      </c>
      <c r="I36" s="176">
        <v>1</v>
      </c>
      <c r="J36" s="177">
        <v>15</v>
      </c>
      <c r="K36" s="175">
        <v>5</v>
      </c>
      <c r="L36" s="175">
        <v>11</v>
      </c>
      <c r="M36" s="175">
        <v>48</v>
      </c>
      <c r="N36" s="175">
        <v>9</v>
      </c>
      <c r="O36" s="175">
        <v>4</v>
      </c>
      <c r="P36" s="175">
        <v>1</v>
      </c>
      <c r="Q36" s="175">
        <v>4</v>
      </c>
      <c r="R36" s="176">
        <v>4</v>
      </c>
    </row>
    <row r="37" spans="2:18" ht="15.75" thickBot="1">
      <c r="B37" s="32" t="s">
        <v>24</v>
      </c>
      <c r="C37" s="178">
        <v>21</v>
      </c>
      <c r="D37" s="179">
        <v>5</v>
      </c>
      <c r="E37" s="179">
        <v>34</v>
      </c>
      <c r="F37" s="179">
        <v>17</v>
      </c>
      <c r="G37" s="179">
        <v>2</v>
      </c>
      <c r="H37" s="179">
        <v>9</v>
      </c>
      <c r="I37" s="180">
        <v>13</v>
      </c>
      <c r="J37" s="181">
        <v>1</v>
      </c>
      <c r="K37" s="179">
        <v>10</v>
      </c>
      <c r="L37" s="179">
        <v>15</v>
      </c>
      <c r="M37" s="179">
        <v>27</v>
      </c>
      <c r="N37" s="179">
        <v>16</v>
      </c>
      <c r="O37" s="179">
        <v>8</v>
      </c>
      <c r="P37" s="179">
        <v>2</v>
      </c>
      <c r="Q37" s="179">
        <v>8</v>
      </c>
      <c r="R37" s="180">
        <v>12</v>
      </c>
    </row>
    <row r="38" ht="15">
      <c r="B38" s="165" t="s">
        <v>47</v>
      </c>
    </row>
    <row r="42" spans="1:10" ht="15">
      <c r="A42" s="237" t="s">
        <v>28</v>
      </c>
      <c r="B42" s="237"/>
      <c r="C42" s="237"/>
      <c r="D42" s="237"/>
      <c r="E42" s="237"/>
      <c r="F42" s="237"/>
      <c r="G42" s="237"/>
      <c r="H42" s="237"/>
      <c r="I42" s="237"/>
      <c r="J42" s="26"/>
    </row>
    <row r="45" ht="15">
      <c r="B45" s="27" t="s">
        <v>32</v>
      </c>
    </row>
  </sheetData>
  <mergeCells count="3">
    <mergeCell ref="B1:N1"/>
    <mergeCell ref="A42:I42"/>
    <mergeCell ref="A3:I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R15"/>
  <sheetViews>
    <sheetView showGridLines="0" workbookViewId="0" topLeftCell="A1">
      <selection activeCell="E35" sqref="E35"/>
    </sheetView>
  </sheetViews>
  <sheetFormatPr defaultColWidth="9.140625" defaultRowHeight="15"/>
  <cols>
    <col min="1" max="1" width="9.00390625" style="0" customWidth="1"/>
    <col min="2" max="2" width="26.00390625" style="27" customWidth="1"/>
    <col min="3" max="18" width="11.140625" style="25" customWidth="1"/>
  </cols>
  <sheetData>
    <row r="1" spans="1:14" ht="18.75">
      <c r="A1" s="5" t="s">
        <v>152</v>
      </c>
      <c r="B1" s="246" t="s">
        <v>211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5" spans="1:10" ht="15">
      <c r="A5" s="237" t="s">
        <v>95</v>
      </c>
      <c r="B5" s="237"/>
      <c r="C5" s="237"/>
      <c r="D5" s="237"/>
      <c r="E5" s="237"/>
      <c r="F5" s="237"/>
      <c r="G5" s="237"/>
      <c r="H5" s="237"/>
      <c r="I5" s="237"/>
      <c r="J5" s="26"/>
    </row>
    <row r="6" ht="15">
      <c r="B6" s="52"/>
    </row>
    <row r="7" ht="15.75" thickBot="1">
      <c r="B7" s="163" t="s">
        <v>158</v>
      </c>
    </row>
    <row r="8" spans="2:12" ht="15.75" thickBot="1">
      <c r="B8" s="202"/>
      <c r="C8" s="200">
        <v>40179</v>
      </c>
      <c r="D8" s="198">
        <v>40210</v>
      </c>
      <c r="E8" s="198">
        <v>40238</v>
      </c>
      <c r="F8" s="198">
        <v>40269</v>
      </c>
      <c r="G8" s="198">
        <v>40299</v>
      </c>
      <c r="H8" s="198">
        <v>40330</v>
      </c>
      <c r="I8" s="198">
        <v>40360</v>
      </c>
      <c r="J8" s="198">
        <v>40391</v>
      </c>
      <c r="K8" s="198">
        <v>40422</v>
      </c>
      <c r="L8" s="199">
        <v>40452</v>
      </c>
    </row>
    <row r="9" spans="2:18" ht="15">
      <c r="B9" s="187" t="s">
        <v>155</v>
      </c>
      <c r="C9" s="184">
        <v>912</v>
      </c>
      <c r="D9" s="185">
        <v>1030</v>
      </c>
      <c r="E9" s="152">
        <v>1092</v>
      </c>
      <c r="F9" s="152">
        <v>1112</v>
      </c>
      <c r="G9" s="152">
        <v>1145</v>
      </c>
      <c r="H9" s="152">
        <v>1184</v>
      </c>
      <c r="I9" s="152">
        <v>1206</v>
      </c>
      <c r="J9" s="152">
        <v>1211</v>
      </c>
      <c r="K9" s="152">
        <v>1266</v>
      </c>
      <c r="L9" s="153">
        <v>1356</v>
      </c>
      <c r="M9"/>
      <c r="N9"/>
      <c r="O9"/>
      <c r="P9"/>
      <c r="Q9"/>
      <c r="R9"/>
    </row>
    <row r="10" spans="2:18" ht="27" thickBot="1">
      <c r="B10" s="191" t="s">
        <v>156</v>
      </c>
      <c r="C10" s="201">
        <v>14.941105532116408</v>
      </c>
      <c r="D10" s="195">
        <v>16.874274888245505</v>
      </c>
      <c r="E10" s="196">
        <v>17.89000793977096</v>
      </c>
      <c r="F10" s="196">
        <v>18.217663762843692</v>
      </c>
      <c r="G10" s="196">
        <v>18.75829587091369</v>
      </c>
      <c r="H10" s="196">
        <v>19.397224725905513</v>
      </c>
      <c r="I10" s="196">
        <v>19.757646131285515</v>
      </c>
      <c r="J10" s="196">
        <v>19.839560087053695</v>
      </c>
      <c r="K10" s="196">
        <v>20.740613600503696</v>
      </c>
      <c r="L10" s="197">
        <v>22.215064804330975</v>
      </c>
      <c r="M10"/>
      <c r="N10"/>
      <c r="O10"/>
      <c r="P10"/>
      <c r="Q10"/>
      <c r="R10"/>
    </row>
    <row r="11" spans="2:18" ht="15">
      <c r="B11" s="165" t="s">
        <v>157</v>
      </c>
      <c r="M11"/>
      <c r="N11"/>
      <c r="O11"/>
      <c r="P11"/>
      <c r="Q11"/>
      <c r="R11"/>
    </row>
    <row r="12" spans="13:18" ht="15">
      <c r="M12"/>
      <c r="N12"/>
      <c r="O12"/>
      <c r="P12"/>
      <c r="Q12"/>
      <c r="R12"/>
    </row>
    <row r="15" ht="15">
      <c r="B15" s="27" t="s">
        <v>154</v>
      </c>
    </row>
  </sheetData>
  <mergeCells count="2">
    <mergeCell ref="B1:N1"/>
    <mergeCell ref="A5:I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R15"/>
  <sheetViews>
    <sheetView showGridLines="0" workbookViewId="0" topLeftCell="A1"/>
  </sheetViews>
  <sheetFormatPr defaultColWidth="9.140625" defaultRowHeight="15"/>
  <cols>
    <col min="1" max="1" width="9.00390625" style="0" customWidth="1"/>
    <col min="2" max="2" width="24.421875" style="27" customWidth="1"/>
    <col min="3" max="18" width="11.140625" style="25" customWidth="1"/>
  </cols>
  <sheetData>
    <row r="1" spans="1:14" ht="18.75">
      <c r="A1" s="5" t="s">
        <v>225</v>
      </c>
      <c r="B1" s="253" t="s">
        <v>200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4" spans="1:10" ht="15">
      <c r="A4" s="237" t="s">
        <v>95</v>
      </c>
      <c r="B4" s="237"/>
      <c r="C4" s="237"/>
      <c r="D4" s="237"/>
      <c r="E4" s="237"/>
      <c r="F4" s="237"/>
      <c r="G4" s="237"/>
      <c r="H4" s="237"/>
      <c r="I4" s="237"/>
      <c r="J4" s="26"/>
    </row>
    <row r="5" ht="15">
      <c r="B5" s="52"/>
    </row>
    <row r="7" ht="15.75" thickBot="1">
      <c r="B7" s="163" t="s">
        <v>153</v>
      </c>
    </row>
    <row r="8" spans="2:12" ht="15.75" thickBot="1">
      <c r="B8" s="202"/>
      <c r="C8" s="200">
        <v>40179</v>
      </c>
      <c r="D8" s="198">
        <v>40210</v>
      </c>
      <c r="E8" s="198">
        <v>40238</v>
      </c>
      <c r="F8" s="198">
        <v>40269</v>
      </c>
      <c r="G8" s="198">
        <v>40299</v>
      </c>
      <c r="H8" s="198">
        <v>40330</v>
      </c>
      <c r="I8" s="198">
        <v>40360</v>
      </c>
      <c r="J8" s="198">
        <v>40391</v>
      </c>
      <c r="K8" s="198">
        <v>40422</v>
      </c>
      <c r="L8" s="199">
        <v>40452</v>
      </c>
    </row>
    <row r="9" spans="2:18" ht="15">
      <c r="B9" s="187" t="s">
        <v>155</v>
      </c>
      <c r="C9" s="184">
        <v>173</v>
      </c>
      <c r="D9" s="185">
        <v>189</v>
      </c>
      <c r="E9" s="152">
        <v>203</v>
      </c>
      <c r="F9" s="152">
        <v>212</v>
      </c>
      <c r="G9" s="152">
        <v>225</v>
      </c>
      <c r="H9" s="152">
        <v>231</v>
      </c>
      <c r="I9" s="152">
        <v>243</v>
      </c>
      <c r="J9" s="152">
        <v>246</v>
      </c>
      <c r="K9" s="152">
        <v>253</v>
      </c>
      <c r="L9" s="153">
        <v>267</v>
      </c>
      <c r="M9"/>
      <c r="N9"/>
      <c r="O9"/>
      <c r="P9"/>
      <c r="Q9"/>
      <c r="R9"/>
    </row>
    <row r="10" spans="2:18" ht="27" thickBot="1">
      <c r="B10" s="191" t="s">
        <v>156</v>
      </c>
      <c r="C10" s="201">
        <v>2.8342228695790994</v>
      </c>
      <c r="D10" s="195">
        <v>3.096347528037282</v>
      </c>
      <c r="E10" s="196">
        <v>3.3257066041881913</v>
      </c>
      <c r="F10" s="196">
        <v>3.4731517245709194</v>
      </c>
      <c r="G10" s="196">
        <v>3.6861280095681925</v>
      </c>
      <c r="H10" s="196">
        <v>3.784424756490011</v>
      </c>
      <c r="I10" s="196">
        <v>3.9810182503336478</v>
      </c>
      <c r="J10" s="196">
        <v>4.030166623794558</v>
      </c>
      <c r="K10" s="196">
        <v>4.144846161870012</v>
      </c>
      <c r="L10" s="197">
        <v>4.374205238020922</v>
      </c>
      <c r="M10"/>
      <c r="N10"/>
      <c r="O10"/>
      <c r="P10"/>
      <c r="Q10"/>
      <c r="R10"/>
    </row>
    <row r="11" spans="2:18" ht="15">
      <c r="B11" s="165" t="s">
        <v>157</v>
      </c>
      <c r="C11" s="87"/>
      <c r="D11" s="87"/>
      <c r="E11" s="88"/>
      <c r="F11" s="88"/>
      <c r="G11" s="88"/>
      <c r="H11" s="88"/>
      <c r="I11" s="88"/>
      <c r="J11" s="88"/>
      <c r="K11" s="88"/>
      <c r="L11" s="88"/>
      <c r="M11"/>
      <c r="N11"/>
      <c r="O11"/>
      <c r="P11"/>
      <c r="Q11"/>
      <c r="R11"/>
    </row>
    <row r="12" spans="5:18" ht="15"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5" ht="15">
      <c r="B15" s="27" t="s">
        <v>154</v>
      </c>
    </row>
  </sheetData>
  <mergeCells count="2">
    <mergeCell ref="B1:N1"/>
    <mergeCell ref="A4:I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N40"/>
  <sheetViews>
    <sheetView showGridLines="0" workbookViewId="0" topLeftCell="A1"/>
  </sheetViews>
  <sheetFormatPr defaultColWidth="9.140625" defaultRowHeight="15"/>
  <cols>
    <col min="2" max="2" width="25.8515625" style="0" customWidth="1"/>
  </cols>
  <sheetData>
    <row r="1" spans="1:14" ht="18.75">
      <c r="A1" s="5" t="s">
        <v>214</v>
      </c>
      <c r="B1" s="236" t="s">
        <v>193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3" spans="1:10" ht="15">
      <c r="A3" s="237" t="s">
        <v>27</v>
      </c>
      <c r="B3" s="237"/>
      <c r="C3" s="237"/>
      <c r="D3" s="237"/>
      <c r="E3" s="237"/>
      <c r="F3" s="237"/>
      <c r="G3" s="237"/>
      <c r="H3" s="237"/>
      <c r="I3" s="237"/>
      <c r="J3" s="1"/>
    </row>
    <row r="5" ht="15.75" thickBot="1">
      <c r="B5" s="96" t="s">
        <v>31</v>
      </c>
    </row>
    <row r="6" spans="2:4" ht="15.75" thickBot="1">
      <c r="B6" s="8"/>
      <c r="C6" s="238">
        <v>2007</v>
      </c>
      <c r="D6" s="239"/>
    </row>
    <row r="7" spans="2:4" ht="15.75" thickBot="1">
      <c r="B7" s="58"/>
      <c r="C7" s="94" t="s">
        <v>115</v>
      </c>
      <c r="D7" s="95" t="s">
        <v>116</v>
      </c>
    </row>
    <row r="8" spans="2:4" ht="15">
      <c r="B8" s="47" t="s">
        <v>0</v>
      </c>
      <c r="C8" s="48">
        <v>603</v>
      </c>
      <c r="D8" s="59">
        <v>603</v>
      </c>
    </row>
    <row r="9" spans="2:4" ht="15">
      <c r="B9" s="34" t="s">
        <v>1</v>
      </c>
      <c r="C9" s="49">
        <v>226</v>
      </c>
      <c r="D9" s="60">
        <v>210.42830540037244</v>
      </c>
    </row>
    <row r="10" spans="2:4" ht="15">
      <c r="B10" s="35" t="s">
        <v>2</v>
      </c>
      <c r="C10" s="50">
        <v>462</v>
      </c>
      <c r="D10" s="61">
        <v>1013.1578947368421</v>
      </c>
    </row>
    <row r="11" spans="2:4" ht="15">
      <c r="B11" s="35" t="s">
        <v>3</v>
      </c>
      <c r="C11" s="50">
        <v>368</v>
      </c>
      <c r="D11" s="61">
        <v>589.7435897435898</v>
      </c>
    </row>
    <row r="12" spans="2:4" ht="15">
      <c r="B12" s="35" t="s">
        <v>4</v>
      </c>
      <c r="C12" s="50">
        <v>739</v>
      </c>
      <c r="D12" s="61">
        <v>538.2374362709395</v>
      </c>
    </row>
    <row r="13" spans="2:10" ht="15">
      <c r="B13" s="35" t="s">
        <v>5</v>
      </c>
      <c r="C13" s="50">
        <v>1025</v>
      </c>
      <c r="D13" s="61">
        <v>1007.866273352999</v>
      </c>
      <c r="J13" s="1"/>
    </row>
    <row r="14" spans="2:10" ht="15">
      <c r="B14" s="35" t="s">
        <v>6</v>
      </c>
      <c r="C14" s="50">
        <v>565</v>
      </c>
      <c r="D14" s="61">
        <v>770.8049113233288</v>
      </c>
      <c r="J14" s="4"/>
    </row>
    <row r="15" spans="2:4" ht="15">
      <c r="B15" s="35" t="s">
        <v>7</v>
      </c>
      <c r="C15" s="50">
        <v>1308</v>
      </c>
      <c r="D15" s="61">
        <v>1456.5701559020044</v>
      </c>
    </row>
    <row r="16" spans="2:4" ht="15">
      <c r="B16" s="35" t="s">
        <v>8</v>
      </c>
      <c r="C16" s="50">
        <v>703</v>
      </c>
      <c r="D16" s="61">
        <v>757.5147027191878</v>
      </c>
    </row>
    <row r="17" spans="2:4" ht="15">
      <c r="B17" s="35" t="s">
        <v>9</v>
      </c>
      <c r="C17" s="50">
        <v>3336</v>
      </c>
      <c r="D17" s="61">
        <v>3782.312925170068</v>
      </c>
    </row>
    <row r="18" spans="2:4" ht="15">
      <c r="B18" s="35" t="s">
        <v>10</v>
      </c>
      <c r="C18" s="50">
        <v>397</v>
      </c>
      <c r="D18" s="61">
        <v>596.0960960960962</v>
      </c>
    </row>
    <row r="19" spans="2:4" ht="15">
      <c r="B19" s="35" t="s">
        <v>11</v>
      </c>
      <c r="C19" s="50">
        <v>531</v>
      </c>
      <c r="D19" s="61">
        <v>885</v>
      </c>
    </row>
    <row r="20" spans="2:4" ht="15">
      <c r="B20" s="35" t="s">
        <v>12</v>
      </c>
      <c r="C20" s="50">
        <v>431</v>
      </c>
      <c r="D20" s="61">
        <v>646.1769115442278</v>
      </c>
    </row>
    <row r="21" spans="2:4" ht="15">
      <c r="B21" s="35" t="s">
        <v>13</v>
      </c>
      <c r="C21" s="50">
        <v>1061</v>
      </c>
      <c r="D21" s="61">
        <v>1405.2980132450332</v>
      </c>
    </row>
    <row r="22" spans="2:4" ht="15">
      <c r="B22" s="35" t="s">
        <v>14</v>
      </c>
      <c r="C22" s="50">
        <v>336</v>
      </c>
      <c r="D22" s="61">
        <v>329.4117647058823</v>
      </c>
    </row>
    <row r="23" spans="2:4" ht="15">
      <c r="B23" s="35" t="s">
        <v>15</v>
      </c>
      <c r="C23" s="50">
        <v>1454</v>
      </c>
      <c r="D23" s="61">
        <v>1418.5365853658536</v>
      </c>
    </row>
    <row r="24" spans="2:4" ht="15">
      <c r="B24" s="35" t="s">
        <v>16</v>
      </c>
      <c r="C24" s="50">
        <v>681</v>
      </c>
      <c r="D24" s="61">
        <v>1103.7277147487844</v>
      </c>
    </row>
    <row r="25" spans="2:4" ht="15">
      <c r="B25" s="35" t="s">
        <v>17</v>
      </c>
      <c r="C25" s="50">
        <v>1120</v>
      </c>
      <c r="D25" s="61">
        <v>1306.8844807467913</v>
      </c>
    </row>
    <row r="26" spans="2:4" ht="15">
      <c r="B26" s="35" t="s">
        <v>18</v>
      </c>
      <c r="C26" s="50">
        <v>294</v>
      </c>
      <c r="D26" s="61">
        <v>461.5384615384615</v>
      </c>
    </row>
    <row r="27" spans="2:4" ht="15">
      <c r="B27" s="35" t="s">
        <v>19</v>
      </c>
      <c r="C27" s="50">
        <v>1015</v>
      </c>
      <c r="D27" s="61">
        <v>1286.4385297845374</v>
      </c>
    </row>
    <row r="28" spans="2:4" ht="15">
      <c r="B28" s="35" t="s">
        <v>20</v>
      </c>
      <c r="C28" s="50">
        <v>407</v>
      </c>
      <c r="D28" s="61">
        <v>643.9873417721519</v>
      </c>
    </row>
    <row r="29" spans="2:4" ht="15">
      <c r="B29" s="35" t="s">
        <v>21</v>
      </c>
      <c r="C29" s="50">
        <v>153</v>
      </c>
      <c r="D29" s="61">
        <v>127.92642140468229</v>
      </c>
    </row>
    <row r="30" spans="2:4" ht="15">
      <c r="B30" s="35" t="s">
        <v>22</v>
      </c>
      <c r="C30" s="50">
        <v>393</v>
      </c>
      <c r="D30" s="61">
        <v>339.96539792387546</v>
      </c>
    </row>
    <row r="31" spans="2:4" ht="15">
      <c r="B31" s="35" t="s">
        <v>23</v>
      </c>
      <c r="C31" s="50">
        <v>438</v>
      </c>
      <c r="D31" s="61">
        <v>384.5478489903424</v>
      </c>
    </row>
    <row r="32" spans="2:4" ht="15">
      <c r="B32" s="35" t="s">
        <v>24</v>
      </c>
      <c r="C32" s="50">
        <v>1136</v>
      </c>
      <c r="D32" s="61">
        <v>826.1818181818181</v>
      </c>
    </row>
    <row r="33" spans="2:4" ht="15">
      <c r="B33" s="35" t="s">
        <v>25</v>
      </c>
      <c r="C33" s="50">
        <v>599</v>
      </c>
      <c r="D33" s="61">
        <v>833.1015299026426</v>
      </c>
    </row>
    <row r="34" spans="2:4" ht="15.75" thickBot="1">
      <c r="B34" s="36" t="s">
        <v>26</v>
      </c>
      <c r="C34" s="51">
        <v>359</v>
      </c>
      <c r="D34" s="62">
        <v>512.1255349500714</v>
      </c>
    </row>
    <row r="35" ht="15">
      <c r="B35" s="93" t="s">
        <v>33</v>
      </c>
    </row>
    <row r="38" spans="1:9" ht="15">
      <c r="A38" s="237" t="s">
        <v>28</v>
      </c>
      <c r="B38" s="237"/>
      <c r="C38" s="237"/>
      <c r="D38" s="237"/>
      <c r="E38" s="237"/>
      <c r="F38" s="237"/>
      <c r="G38" s="237"/>
      <c r="H38" s="237"/>
      <c r="I38" s="237"/>
    </row>
    <row r="39" spans="1:9" ht="15">
      <c r="A39" s="3"/>
      <c r="B39" s="3"/>
      <c r="C39" s="3"/>
      <c r="D39" s="3"/>
      <c r="E39" s="3"/>
      <c r="F39" s="3"/>
      <c r="G39" s="3"/>
      <c r="H39" s="3"/>
      <c r="I39" s="3"/>
    </row>
    <row r="40" ht="15">
      <c r="B40" t="s">
        <v>32</v>
      </c>
    </row>
  </sheetData>
  <mergeCells count="4">
    <mergeCell ref="B1:N1"/>
    <mergeCell ref="A3:I3"/>
    <mergeCell ref="A38:I38"/>
    <mergeCell ref="C6:D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N40"/>
  <sheetViews>
    <sheetView showGridLines="0" workbookViewId="0" topLeftCell="A1"/>
  </sheetViews>
  <sheetFormatPr defaultColWidth="9.140625" defaultRowHeight="15"/>
  <cols>
    <col min="2" max="2" width="25.8515625" style="0" customWidth="1"/>
  </cols>
  <sheetData>
    <row r="1" spans="1:14" ht="18.75">
      <c r="A1" s="5" t="s">
        <v>215</v>
      </c>
      <c r="B1" s="236" t="s">
        <v>194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3" spans="1:10" ht="15">
      <c r="A3" s="237" t="s">
        <v>27</v>
      </c>
      <c r="B3" s="237"/>
      <c r="C3" s="237"/>
      <c r="D3" s="237"/>
      <c r="E3" s="237"/>
      <c r="F3" s="237"/>
      <c r="G3" s="237"/>
      <c r="H3" s="237"/>
      <c r="I3" s="237"/>
      <c r="J3" s="1"/>
    </row>
    <row r="5" ht="15.75" thickBot="1">
      <c r="B5" s="96" t="s">
        <v>34</v>
      </c>
    </row>
    <row r="6" spans="2:4" ht="15.75" thickBot="1">
      <c r="B6" s="8"/>
      <c r="C6" s="238">
        <v>2007</v>
      </c>
      <c r="D6" s="239"/>
    </row>
    <row r="7" spans="2:4" ht="15.75" thickBot="1">
      <c r="B7" s="58"/>
      <c r="C7" s="94" t="s">
        <v>115</v>
      </c>
      <c r="D7" s="95" t="s">
        <v>116</v>
      </c>
    </row>
    <row r="8" spans="2:4" ht="15">
      <c r="B8" s="47" t="s">
        <v>0</v>
      </c>
      <c r="C8" s="48">
        <v>145</v>
      </c>
      <c r="D8" s="59">
        <v>145</v>
      </c>
    </row>
    <row r="9" spans="2:4" ht="15">
      <c r="B9" s="34" t="s">
        <v>1</v>
      </c>
      <c r="C9" s="49">
        <v>113</v>
      </c>
      <c r="D9" s="60">
        <v>105.21415270018622</v>
      </c>
    </row>
    <row r="10" spans="2:4" ht="15">
      <c r="B10" s="35" t="s">
        <v>2</v>
      </c>
      <c r="C10" s="50">
        <v>19</v>
      </c>
      <c r="D10" s="61">
        <v>41.666666666666664</v>
      </c>
    </row>
    <row r="11" spans="2:4" ht="15">
      <c r="B11" s="35" t="s">
        <v>3</v>
      </c>
      <c r="C11" s="50">
        <v>53</v>
      </c>
      <c r="D11" s="61">
        <v>84.93589743589743</v>
      </c>
    </row>
    <row r="12" spans="2:10" ht="15">
      <c r="B12" s="35" t="s">
        <v>4</v>
      </c>
      <c r="C12" s="50">
        <v>80</v>
      </c>
      <c r="D12" s="61">
        <v>58.26656955571741</v>
      </c>
      <c r="J12" s="1"/>
    </row>
    <row r="13" spans="2:10" ht="15">
      <c r="B13" s="35" t="s">
        <v>5</v>
      </c>
      <c r="C13" s="50">
        <v>223</v>
      </c>
      <c r="D13" s="61">
        <v>219.27236971484757</v>
      </c>
      <c r="J13" s="4"/>
    </row>
    <row r="14" spans="2:4" ht="15">
      <c r="B14" s="35" t="s">
        <v>6</v>
      </c>
      <c r="C14" s="50">
        <v>39</v>
      </c>
      <c r="D14" s="61">
        <v>53.206002728512956</v>
      </c>
    </row>
    <row r="15" spans="2:4" ht="15">
      <c r="B15" s="35" t="s">
        <v>7</v>
      </c>
      <c r="C15" s="50">
        <v>196</v>
      </c>
      <c r="D15" s="61">
        <v>218.26280623608017</v>
      </c>
    </row>
    <row r="16" spans="2:4" ht="15">
      <c r="B16" s="35" t="s">
        <v>8</v>
      </c>
      <c r="C16" s="50">
        <v>140</v>
      </c>
      <c r="D16" s="61">
        <v>150.85641305929772</v>
      </c>
    </row>
    <row r="17" spans="2:4" ht="15">
      <c r="B17" s="35" t="s">
        <v>9</v>
      </c>
      <c r="C17" s="50">
        <v>186</v>
      </c>
      <c r="D17" s="61">
        <v>210.88435374149662</v>
      </c>
    </row>
    <row r="18" spans="2:4" ht="15">
      <c r="B18" s="35" t="s">
        <v>10</v>
      </c>
      <c r="C18" s="50">
        <v>54</v>
      </c>
      <c r="D18" s="61">
        <v>81.08108108108108</v>
      </c>
    </row>
    <row r="19" spans="2:4" ht="15">
      <c r="B19" s="35" t="s">
        <v>11</v>
      </c>
      <c r="C19" s="50">
        <v>48</v>
      </c>
      <c r="D19" s="61">
        <v>80</v>
      </c>
    </row>
    <row r="20" spans="2:4" ht="15">
      <c r="B20" s="35" t="s">
        <v>12</v>
      </c>
      <c r="C20" s="50">
        <v>113</v>
      </c>
      <c r="D20" s="61">
        <v>169.41529235382308</v>
      </c>
    </row>
    <row r="21" spans="2:4" ht="15">
      <c r="B21" s="35" t="s">
        <v>13</v>
      </c>
      <c r="C21" s="50">
        <v>134</v>
      </c>
      <c r="D21" s="61">
        <v>177.48344370860926</v>
      </c>
    </row>
    <row r="22" spans="2:4" ht="15">
      <c r="B22" s="35" t="s">
        <v>14</v>
      </c>
      <c r="C22" s="50">
        <v>202</v>
      </c>
      <c r="D22" s="61">
        <v>198.03921568627453</v>
      </c>
    </row>
    <row r="23" spans="2:4" ht="15">
      <c r="B23" s="35" t="s">
        <v>15</v>
      </c>
      <c r="C23" s="50">
        <v>285</v>
      </c>
      <c r="D23" s="61">
        <v>278.04878048780483</v>
      </c>
    </row>
    <row r="24" spans="2:4" ht="15">
      <c r="B24" s="35" t="s">
        <v>16</v>
      </c>
      <c r="C24" s="50">
        <v>39</v>
      </c>
      <c r="D24" s="61">
        <v>63.209076175040515</v>
      </c>
    </row>
    <row r="25" spans="2:4" ht="15">
      <c r="B25" s="35" t="s">
        <v>17</v>
      </c>
      <c r="C25" s="50">
        <v>240</v>
      </c>
      <c r="D25" s="61">
        <v>280.04667444574096</v>
      </c>
    </row>
    <row r="26" spans="2:4" ht="15">
      <c r="B26" s="35" t="s">
        <v>18</v>
      </c>
      <c r="C26" s="50">
        <v>59</v>
      </c>
      <c r="D26" s="61">
        <v>92.62166405023548</v>
      </c>
    </row>
    <row r="27" spans="2:4" ht="15">
      <c r="B27" s="35" t="s">
        <v>19</v>
      </c>
      <c r="C27" s="50">
        <v>125</v>
      </c>
      <c r="D27" s="61">
        <v>158.42839036755385</v>
      </c>
    </row>
    <row r="28" spans="2:4" ht="15">
      <c r="B28" s="35" t="s">
        <v>20</v>
      </c>
      <c r="C28" s="50">
        <v>45</v>
      </c>
      <c r="D28" s="61">
        <v>71.20253164556962</v>
      </c>
    </row>
    <row r="29" spans="2:4" ht="15">
      <c r="B29" s="35" t="s">
        <v>21</v>
      </c>
      <c r="C29" s="50">
        <v>74</v>
      </c>
      <c r="D29" s="61">
        <v>61.87290969899666</v>
      </c>
    </row>
    <row r="30" spans="2:4" ht="15">
      <c r="B30" s="35" t="s">
        <v>22</v>
      </c>
      <c r="C30" s="50">
        <v>86</v>
      </c>
      <c r="D30" s="61">
        <v>74.39446366782008</v>
      </c>
    </row>
    <row r="31" spans="2:4" ht="15">
      <c r="B31" s="35" t="s">
        <v>23</v>
      </c>
      <c r="C31" s="50">
        <v>97</v>
      </c>
      <c r="D31" s="61">
        <v>85.1624231782265</v>
      </c>
    </row>
    <row r="32" spans="2:4" ht="15">
      <c r="B32" s="35" t="s">
        <v>24</v>
      </c>
      <c r="C32" s="50">
        <v>189</v>
      </c>
      <c r="D32" s="61">
        <v>137.45454545454544</v>
      </c>
    </row>
    <row r="33" spans="2:4" ht="15">
      <c r="B33" s="35" t="s">
        <v>25</v>
      </c>
      <c r="C33" s="50">
        <v>125</v>
      </c>
      <c r="D33" s="61">
        <v>173.85257301808065</v>
      </c>
    </row>
    <row r="34" spans="2:4" ht="15.75" thickBot="1">
      <c r="B34" s="36" t="s">
        <v>26</v>
      </c>
      <c r="C34" s="51">
        <v>172</v>
      </c>
      <c r="D34" s="62">
        <v>245.36376604850213</v>
      </c>
    </row>
    <row r="35" ht="15">
      <c r="B35" s="93" t="s">
        <v>33</v>
      </c>
    </row>
    <row r="37" spans="1:9" ht="15">
      <c r="A37" s="53" t="s">
        <v>28</v>
      </c>
      <c r="B37" s="53"/>
      <c r="C37" s="53"/>
      <c r="D37" s="53"/>
      <c r="E37" s="53"/>
      <c r="F37" s="53"/>
      <c r="G37" s="53"/>
      <c r="H37" s="53"/>
      <c r="I37" s="53"/>
    </row>
    <row r="38" spans="1:9" ht="15">
      <c r="A38" s="3"/>
      <c r="E38" s="3"/>
      <c r="F38" s="3"/>
      <c r="G38" s="3"/>
      <c r="H38" s="3"/>
      <c r="I38" s="3"/>
    </row>
    <row r="39" spans="2:4" ht="15">
      <c r="B39" s="3"/>
      <c r="C39" s="3"/>
      <c r="D39" s="3"/>
    </row>
    <row r="40" ht="15">
      <c r="B40" t="s">
        <v>32</v>
      </c>
    </row>
  </sheetData>
  <mergeCells count="3">
    <mergeCell ref="B1:N1"/>
    <mergeCell ref="A3:I3"/>
    <mergeCell ref="C6:D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K68"/>
  <sheetViews>
    <sheetView showGridLines="0" workbookViewId="0" topLeftCell="A1">
      <selection activeCell="A2" sqref="A2:I2"/>
    </sheetView>
  </sheetViews>
  <sheetFormatPr defaultColWidth="9.140625" defaultRowHeight="15"/>
  <cols>
    <col min="2" max="2" width="25.8515625" style="0" customWidth="1"/>
    <col min="3" max="3" width="9.57421875" style="0" customWidth="1"/>
  </cols>
  <sheetData>
    <row r="1" spans="1:11" ht="18.75">
      <c r="A1" s="5" t="s">
        <v>35</v>
      </c>
      <c r="B1" s="240" t="s">
        <v>233</v>
      </c>
      <c r="C1" s="241"/>
      <c r="D1" s="241"/>
      <c r="E1" s="241"/>
      <c r="F1" s="241"/>
      <c r="G1" s="241"/>
      <c r="H1" s="241"/>
      <c r="I1" s="241"/>
      <c r="J1" s="241"/>
      <c r="K1" s="242"/>
    </row>
    <row r="2" spans="1:10" ht="15">
      <c r="A2" s="237" t="s">
        <v>27</v>
      </c>
      <c r="B2" s="237"/>
      <c r="C2" s="237"/>
      <c r="D2" s="237"/>
      <c r="E2" s="237"/>
      <c r="F2" s="237"/>
      <c r="G2" s="237"/>
      <c r="H2" s="237"/>
      <c r="I2" s="237"/>
      <c r="J2" s="1"/>
    </row>
    <row r="4" ht="15.75" thickBot="1">
      <c r="B4" s="106" t="s">
        <v>50</v>
      </c>
    </row>
    <row r="5" spans="2:9" s="11" customFormat="1" ht="15.75" thickBot="1">
      <c r="B5" s="119" t="s">
        <v>60</v>
      </c>
      <c r="C5" s="101">
        <v>2008</v>
      </c>
      <c r="D5" s="99">
        <v>2004</v>
      </c>
      <c r="E5" s="100">
        <v>2000</v>
      </c>
      <c r="F5"/>
      <c r="G5"/>
      <c r="H5"/>
      <c r="I5"/>
    </row>
    <row r="6" spans="2:9" s="11" customFormat="1" ht="15">
      <c r="B6" s="120" t="s">
        <v>0</v>
      </c>
      <c r="C6" s="115">
        <v>0.77</v>
      </c>
      <c r="D6" s="107">
        <v>0.96</v>
      </c>
      <c r="E6" s="108" t="s">
        <v>41</v>
      </c>
      <c r="F6"/>
      <c r="G6"/>
      <c r="H6"/>
      <c r="I6"/>
    </row>
    <row r="7" spans="2:9" s="11" customFormat="1" ht="15">
      <c r="B7" s="121" t="s">
        <v>42</v>
      </c>
      <c r="C7" s="116">
        <v>0.78</v>
      </c>
      <c r="D7" s="109">
        <v>0.96</v>
      </c>
      <c r="E7" s="110" t="s">
        <v>41</v>
      </c>
      <c r="F7"/>
      <c r="G7"/>
      <c r="H7"/>
      <c r="I7"/>
    </row>
    <row r="8" spans="2:9" s="11" customFormat="1" ht="15">
      <c r="B8" s="121" t="s">
        <v>51</v>
      </c>
      <c r="C8" s="116">
        <v>0.78</v>
      </c>
      <c r="D8" s="109" t="s">
        <v>41</v>
      </c>
      <c r="E8" s="110">
        <v>2.02</v>
      </c>
      <c r="F8"/>
      <c r="G8"/>
      <c r="H8"/>
      <c r="I8"/>
    </row>
    <row r="9" spans="2:9" s="11" customFormat="1" ht="15">
      <c r="B9" s="121" t="s">
        <v>52</v>
      </c>
      <c r="C9" s="116">
        <v>0.85</v>
      </c>
      <c r="D9" s="109" t="s">
        <v>41</v>
      </c>
      <c r="E9" s="110" t="s">
        <v>41</v>
      </c>
      <c r="F9"/>
      <c r="G9"/>
      <c r="H9"/>
      <c r="I9"/>
    </row>
    <row r="10" spans="2:9" s="11" customFormat="1" ht="15">
      <c r="B10" s="121" t="s">
        <v>53</v>
      </c>
      <c r="C10" s="116">
        <v>0.85</v>
      </c>
      <c r="D10" s="109" t="s">
        <v>41</v>
      </c>
      <c r="E10" s="110" t="s">
        <v>41</v>
      </c>
      <c r="F10"/>
      <c r="G10"/>
      <c r="H10"/>
      <c r="I10"/>
    </row>
    <row r="11" spans="2:9" s="11" customFormat="1" ht="15">
      <c r="B11" s="121" t="s">
        <v>1</v>
      </c>
      <c r="C11" s="116">
        <v>0.32</v>
      </c>
      <c r="D11" s="109">
        <v>0.29</v>
      </c>
      <c r="E11" s="110" t="s">
        <v>41</v>
      </c>
      <c r="F11"/>
      <c r="G11"/>
      <c r="H11"/>
      <c r="I11"/>
    </row>
    <row r="12" spans="2:9" s="11" customFormat="1" ht="15">
      <c r="B12" s="121" t="s">
        <v>2</v>
      </c>
      <c r="C12" s="116">
        <v>0.19</v>
      </c>
      <c r="D12" s="109">
        <v>0.37</v>
      </c>
      <c r="E12" s="110" t="s">
        <v>41</v>
      </c>
      <c r="F12"/>
      <c r="G12" s="71"/>
      <c r="H12" s="71"/>
      <c r="I12" s="71"/>
    </row>
    <row r="13" spans="2:9" s="11" customFormat="1" ht="15">
      <c r="B13" s="121" t="s">
        <v>3</v>
      </c>
      <c r="C13" s="116">
        <v>0.58</v>
      </c>
      <c r="D13" s="109">
        <v>0.6</v>
      </c>
      <c r="E13" s="110">
        <v>0.6</v>
      </c>
      <c r="F13"/>
      <c r="G13" s="71"/>
      <c r="H13" s="71"/>
      <c r="I13" s="71"/>
    </row>
    <row r="14" spans="2:9" s="11" customFormat="1" ht="15">
      <c r="B14" s="121" t="s">
        <v>4</v>
      </c>
      <c r="C14" s="116">
        <v>0.45</v>
      </c>
      <c r="D14" s="109">
        <v>0.42</v>
      </c>
      <c r="E14" s="110" t="s">
        <v>41</v>
      </c>
      <c r="F14"/>
      <c r="G14"/>
      <c r="H14"/>
      <c r="I14"/>
    </row>
    <row r="15" spans="2:9" s="11" customFormat="1" ht="15">
      <c r="B15" s="121" t="s">
        <v>5</v>
      </c>
      <c r="C15" s="116">
        <v>0.42</v>
      </c>
      <c r="D15" s="109">
        <v>0.45</v>
      </c>
      <c r="E15" s="110" t="s">
        <v>41</v>
      </c>
      <c r="F15"/>
      <c r="G15"/>
      <c r="H15"/>
      <c r="I15"/>
    </row>
    <row r="16" spans="2:9" s="11" customFormat="1" ht="15">
      <c r="B16" s="121" t="s">
        <v>6</v>
      </c>
      <c r="C16" s="116">
        <v>0.67</v>
      </c>
      <c r="D16" s="109">
        <v>0.86</v>
      </c>
      <c r="E16" s="110">
        <v>0.9</v>
      </c>
      <c r="F16"/>
      <c r="G16"/>
      <c r="H16"/>
      <c r="I16"/>
    </row>
    <row r="17" spans="2:9" s="11" customFormat="1" ht="15">
      <c r="B17" s="121" t="s">
        <v>43</v>
      </c>
      <c r="C17" s="116">
        <v>0.58</v>
      </c>
      <c r="D17" s="109">
        <v>0.66</v>
      </c>
      <c r="E17" s="110" t="s">
        <v>41</v>
      </c>
      <c r="F17"/>
      <c r="G17"/>
      <c r="H17"/>
      <c r="I17"/>
    </row>
    <row r="18" spans="2:9" s="11" customFormat="1" ht="15">
      <c r="B18" s="121" t="s">
        <v>7</v>
      </c>
      <c r="C18" s="116">
        <v>0.16</v>
      </c>
      <c r="D18" s="109">
        <v>0.13</v>
      </c>
      <c r="E18" s="110">
        <v>0.14</v>
      </c>
      <c r="F18"/>
      <c r="G18"/>
      <c r="H18"/>
      <c r="I18"/>
    </row>
    <row r="19" spans="2:9" s="11" customFormat="1" ht="15">
      <c r="B19" s="121" t="s">
        <v>8</v>
      </c>
      <c r="C19" s="116">
        <v>0.41</v>
      </c>
      <c r="D19" s="109">
        <v>0.37</v>
      </c>
      <c r="E19" s="110">
        <v>0.42</v>
      </c>
      <c r="F19"/>
      <c r="G19"/>
      <c r="H19"/>
      <c r="I19"/>
    </row>
    <row r="20" spans="2:9" s="11" customFormat="1" ht="15">
      <c r="B20" s="121" t="s">
        <v>44</v>
      </c>
      <c r="C20" s="116">
        <v>2.12</v>
      </c>
      <c r="D20" s="109">
        <v>1.61</v>
      </c>
      <c r="E20" s="110" t="s">
        <v>41</v>
      </c>
      <c r="F20"/>
      <c r="G20"/>
      <c r="H20"/>
      <c r="I20"/>
    </row>
    <row r="21" spans="2:9" s="11" customFormat="1" ht="15">
      <c r="B21" s="121" t="s">
        <v>45</v>
      </c>
      <c r="C21" s="116">
        <v>0.22</v>
      </c>
      <c r="D21" s="109">
        <v>0.21</v>
      </c>
      <c r="E21" s="110" t="s">
        <v>41</v>
      </c>
      <c r="F21"/>
      <c r="G21"/>
      <c r="H21"/>
      <c r="I21"/>
    </row>
    <row r="22" spans="2:9" s="11" customFormat="1" ht="15">
      <c r="B22" s="121" t="s">
        <v>9</v>
      </c>
      <c r="C22" s="116">
        <v>0.26</v>
      </c>
      <c r="D22" s="109">
        <v>0.37</v>
      </c>
      <c r="E22" s="110">
        <v>0.59</v>
      </c>
      <c r="F22"/>
      <c r="G22"/>
      <c r="H22"/>
      <c r="I22"/>
    </row>
    <row r="23" spans="2:9" s="11" customFormat="1" ht="15">
      <c r="B23" s="121" t="s">
        <v>10</v>
      </c>
      <c r="C23" s="116">
        <v>0.17</v>
      </c>
      <c r="D23" s="109">
        <v>0.26</v>
      </c>
      <c r="E23" s="110" t="s">
        <v>41</v>
      </c>
      <c r="F23"/>
      <c r="G23"/>
      <c r="H23"/>
      <c r="I23"/>
    </row>
    <row r="24" spans="2:9" s="11" customFormat="1" ht="15">
      <c r="B24" s="121" t="s">
        <v>11</v>
      </c>
      <c r="C24" s="116">
        <v>0.23</v>
      </c>
      <c r="D24" s="109">
        <v>0.3</v>
      </c>
      <c r="E24" s="110">
        <v>0.28</v>
      </c>
      <c r="F24"/>
      <c r="G24"/>
      <c r="H24"/>
      <c r="I24"/>
    </row>
    <row r="25" spans="2:9" s="11" customFormat="1" ht="15">
      <c r="B25" s="121" t="s">
        <v>46</v>
      </c>
      <c r="C25" s="116">
        <v>0.89</v>
      </c>
      <c r="D25" s="109">
        <v>0.62</v>
      </c>
      <c r="E25" s="110" t="s">
        <v>41</v>
      </c>
      <c r="F25"/>
      <c r="G25"/>
      <c r="H25"/>
      <c r="I25"/>
    </row>
    <row r="26" spans="2:9" s="11" customFormat="1" ht="15">
      <c r="B26" s="121" t="s">
        <v>12</v>
      </c>
      <c r="C26" s="116">
        <v>1.09</v>
      </c>
      <c r="D26" s="109">
        <v>1.2</v>
      </c>
      <c r="E26" s="110">
        <v>1.82</v>
      </c>
      <c r="F26"/>
      <c r="G26"/>
      <c r="H26"/>
      <c r="I26"/>
    </row>
    <row r="27" spans="2:9" s="11" customFormat="1" ht="15">
      <c r="B27" s="121" t="s">
        <v>13</v>
      </c>
      <c r="C27" s="116">
        <v>0.39</v>
      </c>
      <c r="D27" s="109">
        <v>0.29</v>
      </c>
      <c r="E27" s="110" t="s">
        <v>41</v>
      </c>
      <c r="F27"/>
      <c r="G27"/>
      <c r="H27"/>
      <c r="I27"/>
    </row>
    <row r="28" spans="2:9" s="11" customFormat="1" ht="15">
      <c r="B28" s="121" t="s">
        <v>14</v>
      </c>
      <c r="C28" s="116">
        <v>1.3</v>
      </c>
      <c r="D28" s="109">
        <v>1.12</v>
      </c>
      <c r="E28" s="110">
        <v>1.66</v>
      </c>
      <c r="F28"/>
      <c r="G28"/>
      <c r="H28"/>
      <c r="I28"/>
    </row>
    <row r="29" spans="2:9" s="11" customFormat="1" ht="15">
      <c r="B29" s="121" t="s">
        <v>15</v>
      </c>
      <c r="C29" s="116">
        <v>0.64</v>
      </c>
      <c r="D29" s="109">
        <v>0.62</v>
      </c>
      <c r="E29" s="110" t="s">
        <v>41</v>
      </c>
      <c r="F29"/>
      <c r="G29"/>
      <c r="H29"/>
      <c r="I29"/>
    </row>
    <row r="30" spans="2:9" s="11" customFormat="1" ht="15">
      <c r="B30" s="121" t="s">
        <v>16</v>
      </c>
      <c r="C30" s="116">
        <v>0.6</v>
      </c>
      <c r="D30" s="109">
        <v>0.68</v>
      </c>
      <c r="E30" s="110">
        <v>0.78</v>
      </c>
      <c r="F30"/>
      <c r="G30"/>
      <c r="H30"/>
      <c r="I30"/>
    </row>
    <row r="31" spans="2:9" s="11" customFormat="1" ht="15">
      <c r="B31" s="121" t="s">
        <v>17</v>
      </c>
      <c r="C31" s="116">
        <v>0.35</v>
      </c>
      <c r="D31" s="109">
        <v>0.34</v>
      </c>
      <c r="E31" s="110" t="s">
        <v>41</v>
      </c>
      <c r="F31"/>
      <c r="G31"/>
      <c r="H31"/>
      <c r="I31"/>
    </row>
    <row r="32" spans="2:9" s="11" customFormat="1" ht="15">
      <c r="B32" s="121" t="s">
        <v>18</v>
      </c>
      <c r="C32" s="116">
        <v>0.34</v>
      </c>
      <c r="D32" s="109">
        <v>0.26</v>
      </c>
      <c r="E32" s="110">
        <v>0.19</v>
      </c>
      <c r="F32"/>
      <c r="G32"/>
      <c r="H32"/>
      <c r="I32"/>
    </row>
    <row r="33" spans="2:9" s="11" customFormat="1" ht="15">
      <c r="B33" s="121" t="s">
        <v>19</v>
      </c>
      <c r="C33" s="116" t="s">
        <v>41</v>
      </c>
      <c r="D33" s="109">
        <v>0.59</v>
      </c>
      <c r="E33" s="110">
        <v>0.83</v>
      </c>
      <c r="F33"/>
      <c r="G33"/>
      <c r="H33"/>
      <c r="I33"/>
    </row>
    <row r="34" spans="2:9" s="11" customFormat="1" ht="15">
      <c r="B34" s="121" t="s">
        <v>20</v>
      </c>
      <c r="C34" s="116">
        <v>0.62</v>
      </c>
      <c r="D34" s="109">
        <v>0.89</v>
      </c>
      <c r="E34" s="110">
        <v>0.66</v>
      </c>
      <c r="F34"/>
      <c r="G34"/>
      <c r="H34"/>
      <c r="I34"/>
    </row>
    <row r="35" spans="2:9" s="11" customFormat="1" ht="15">
      <c r="B35" s="121" t="s">
        <v>21</v>
      </c>
      <c r="C35" s="116">
        <v>0.55</v>
      </c>
      <c r="D35" s="109">
        <v>0.64</v>
      </c>
      <c r="E35" s="110">
        <v>1.04</v>
      </c>
      <c r="F35"/>
      <c r="G35"/>
      <c r="H35"/>
      <c r="I35"/>
    </row>
    <row r="36" spans="2:9" s="11" customFormat="1" ht="15">
      <c r="B36" s="121" t="s">
        <v>22</v>
      </c>
      <c r="C36" s="117">
        <v>0.85</v>
      </c>
      <c r="D36" s="111">
        <v>0.78</v>
      </c>
      <c r="E36" s="112" t="s">
        <v>41</v>
      </c>
      <c r="F36"/>
      <c r="G36"/>
      <c r="H36"/>
      <c r="I36"/>
    </row>
    <row r="37" spans="2:9" s="11" customFormat="1" ht="15">
      <c r="B37" s="121" t="s">
        <v>23</v>
      </c>
      <c r="C37" s="116">
        <v>0.55</v>
      </c>
      <c r="D37" s="109">
        <v>1.82</v>
      </c>
      <c r="E37" s="110">
        <v>2.02</v>
      </c>
      <c r="F37"/>
      <c r="G37"/>
      <c r="H37"/>
      <c r="I37"/>
    </row>
    <row r="38" spans="2:9" s="11" customFormat="1" ht="15">
      <c r="B38" s="121" t="s">
        <v>54</v>
      </c>
      <c r="C38" s="116" t="s">
        <v>41</v>
      </c>
      <c r="D38" s="109" t="s">
        <v>41</v>
      </c>
      <c r="E38" s="110" t="s">
        <v>41</v>
      </c>
      <c r="F38"/>
      <c r="G38"/>
      <c r="H38"/>
      <c r="I38"/>
    </row>
    <row r="39" spans="2:9" s="11" customFormat="1" ht="15">
      <c r="B39" s="121" t="s">
        <v>24</v>
      </c>
      <c r="C39" s="116">
        <v>0.78</v>
      </c>
      <c r="D39" s="109">
        <v>0.73</v>
      </c>
      <c r="E39" s="110">
        <v>0.94</v>
      </c>
      <c r="F39"/>
      <c r="G39"/>
      <c r="H39"/>
      <c r="I39"/>
    </row>
    <row r="40" spans="2:9" s="11" customFormat="1" ht="15">
      <c r="B40" s="121" t="s">
        <v>55</v>
      </c>
      <c r="C40" s="116" t="s">
        <v>41</v>
      </c>
      <c r="D40" s="109" t="s">
        <v>41</v>
      </c>
      <c r="E40" s="110" t="s">
        <v>41</v>
      </c>
      <c r="F40"/>
      <c r="G40"/>
      <c r="H40"/>
      <c r="I40"/>
    </row>
    <row r="41" spans="2:9" s="11" customFormat="1" ht="15">
      <c r="B41" s="121" t="s">
        <v>25</v>
      </c>
      <c r="C41" s="116" t="s">
        <v>41</v>
      </c>
      <c r="D41" s="109">
        <v>0.58</v>
      </c>
      <c r="E41" s="110" t="s">
        <v>41</v>
      </c>
      <c r="F41"/>
      <c r="G41"/>
      <c r="H41"/>
      <c r="I41"/>
    </row>
    <row r="42" spans="2:9" s="11" customFormat="1" ht="15">
      <c r="B42" s="121" t="s">
        <v>56</v>
      </c>
      <c r="C42" s="116">
        <v>0.28</v>
      </c>
      <c r="D42" s="109" t="s">
        <v>41</v>
      </c>
      <c r="E42" s="110" t="s">
        <v>41</v>
      </c>
      <c r="F42"/>
      <c r="G42"/>
      <c r="H42"/>
      <c r="I42"/>
    </row>
    <row r="43" spans="2:5" s="11" customFormat="1" ht="15.75" thickBot="1">
      <c r="B43" s="122" t="s">
        <v>26</v>
      </c>
      <c r="C43" s="118">
        <v>0.32</v>
      </c>
      <c r="D43" s="113" t="s">
        <v>41</v>
      </c>
      <c r="E43" s="114" t="s">
        <v>41</v>
      </c>
    </row>
    <row r="44" ht="15">
      <c r="B44" s="93" t="s">
        <v>62</v>
      </c>
    </row>
    <row r="46" ht="15">
      <c r="B46" s="11"/>
    </row>
    <row r="48" spans="1:9" ht="15">
      <c r="A48" s="237" t="s">
        <v>28</v>
      </c>
      <c r="B48" s="237"/>
      <c r="C48" s="237"/>
      <c r="D48" s="237"/>
      <c r="E48" s="237"/>
      <c r="F48" s="237"/>
      <c r="G48" s="237"/>
      <c r="H48" s="237"/>
      <c r="I48" s="237"/>
    </row>
    <row r="49" ht="15">
      <c r="B49" s="63" t="s">
        <v>181</v>
      </c>
    </row>
    <row r="50" ht="15">
      <c r="B50" t="s">
        <v>75</v>
      </c>
    </row>
    <row r="51" spans="1:9" ht="15.75" thickBot="1">
      <c r="A51" s="3"/>
      <c r="B51" s="3"/>
      <c r="C51" s="3"/>
      <c r="D51" s="3"/>
      <c r="E51" s="3"/>
      <c r="F51" s="3"/>
      <c r="G51" s="3"/>
      <c r="H51" s="3"/>
      <c r="I51" s="3"/>
    </row>
    <row r="52" spans="2:9" ht="27" thickBot="1">
      <c r="B52" s="126" t="s">
        <v>63</v>
      </c>
      <c r="C52" s="133">
        <v>2009</v>
      </c>
      <c r="D52" s="131">
        <v>2008</v>
      </c>
      <c r="E52" s="131">
        <v>2007</v>
      </c>
      <c r="F52" s="131">
        <v>2006</v>
      </c>
      <c r="G52" s="131">
        <v>2005</v>
      </c>
      <c r="H52" s="131">
        <v>2004</v>
      </c>
      <c r="I52" s="132">
        <v>2003</v>
      </c>
    </row>
    <row r="53" spans="2:9" ht="15">
      <c r="B53" s="127" t="s">
        <v>81</v>
      </c>
      <c r="C53" s="123">
        <v>0.5247169290251312</v>
      </c>
      <c r="D53" s="65">
        <v>0.5667118393495134</v>
      </c>
      <c r="E53" s="65">
        <v>0.548033526756931</v>
      </c>
      <c r="F53" s="65">
        <v>0.559759510728724</v>
      </c>
      <c r="G53" s="65">
        <v>0.6099300898844343</v>
      </c>
      <c r="H53" s="65">
        <v>0.5486605115786287</v>
      </c>
      <c r="I53" s="66">
        <v>0.5454471445434933</v>
      </c>
    </row>
    <row r="54" spans="2:9" ht="15">
      <c r="B54" s="121" t="s">
        <v>64</v>
      </c>
      <c r="C54" s="124">
        <v>0.7060255629945222</v>
      </c>
      <c r="D54" s="67">
        <v>0.7531658496732027</v>
      </c>
      <c r="E54" s="67">
        <v>0.7307242231179301</v>
      </c>
      <c r="F54" s="67">
        <v>0.7453276920059402</v>
      </c>
      <c r="G54" s="67">
        <v>0.9096405408376388</v>
      </c>
      <c r="H54" s="67">
        <v>0.6986819624115207</v>
      </c>
      <c r="I54" s="68">
        <v>0.7315002285938215</v>
      </c>
    </row>
    <row r="55" spans="2:9" ht="15">
      <c r="B55" s="121" t="s">
        <v>65</v>
      </c>
      <c r="C55" s="124">
        <v>0.4574889654950224</v>
      </c>
      <c r="D55" s="67">
        <v>0.781224883459251</v>
      </c>
      <c r="E55" s="67">
        <v>0.5059422750424448</v>
      </c>
      <c r="F55" s="67">
        <v>0.5014800626850079</v>
      </c>
      <c r="G55" s="67">
        <v>0.5446996533729478</v>
      </c>
      <c r="H55" s="67">
        <v>0.7750450830679507</v>
      </c>
      <c r="I55" s="68">
        <v>0.7882225373258821</v>
      </c>
    </row>
    <row r="56" spans="2:9" ht="15">
      <c r="B56" s="121" t="s">
        <v>66</v>
      </c>
      <c r="C56" s="124">
        <v>0.4022497508187384</v>
      </c>
      <c r="D56" s="67">
        <v>0.41928721174004197</v>
      </c>
      <c r="E56" s="67">
        <v>0.36915353095352355</v>
      </c>
      <c r="F56" s="67">
        <v>0.4117694091308867</v>
      </c>
      <c r="G56" s="67">
        <v>0.4312871618792396</v>
      </c>
      <c r="H56" s="67">
        <v>0.38881279547563297</v>
      </c>
      <c r="I56" s="68">
        <v>0.3557312252964427</v>
      </c>
    </row>
    <row r="57" spans="2:9" ht="15">
      <c r="B57" s="121" t="s">
        <v>67</v>
      </c>
      <c r="C57" s="124">
        <v>0.41955247735748535</v>
      </c>
      <c r="D57" s="67">
        <v>0.4547251878212732</v>
      </c>
      <c r="E57" s="67">
        <v>0.33805653456088613</v>
      </c>
      <c r="F57" s="67">
        <v>0.3638328530259366</v>
      </c>
      <c r="G57" s="67">
        <v>0.45878943979394715</v>
      </c>
      <c r="H57" s="67">
        <v>0.4087825024231952</v>
      </c>
      <c r="I57" s="68">
        <v>0.5057006252298639</v>
      </c>
    </row>
    <row r="58" spans="2:9" ht="15">
      <c r="B58" s="121" t="s">
        <v>68</v>
      </c>
      <c r="C58" s="124">
        <v>0.39431589911464915</v>
      </c>
      <c r="D58" s="67">
        <v>0.3424535369029358</v>
      </c>
      <c r="E58" s="67">
        <v>0.4380080498776734</v>
      </c>
      <c r="F58" s="67">
        <v>0.35008860267104636</v>
      </c>
      <c r="G58" s="67">
        <v>0.26233881725211206</v>
      </c>
      <c r="H58" s="67">
        <v>0.4784688995215311</v>
      </c>
      <c r="I58" s="68">
        <v>0.3926334486304571</v>
      </c>
    </row>
    <row r="59" spans="2:9" ht="15">
      <c r="B59" s="121" t="s">
        <v>69</v>
      </c>
      <c r="C59" s="124">
        <v>0.40921595598349375</v>
      </c>
      <c r="D59" s="67">
        <v>0.4680345938612854</v>
      </c>
      <c r="E59" s="67">
        <v>0.4196301564722617</v>
      </c>
      <c r="F59" s="67">
        <v>0.34234719390698926</v>
      </c>
      <c r="G59" s="67">
        <v>0.3482036786694523</v>
      </c>
      <c r="H59" s="67">
        <v>0.4525666997112193</v>
      </c>
      <c r="I59" s="68">
        <v>0.4288348556970711</v>
      </c>
    </row>
    <row r="60" spans="2:9" ht="15">
      <c r="B60" s="121" t="s">
        <v>70</v>
      </c>
      <c r="C60" s="124">
        <v>0.38009675190048375</v>
      </c>
      <c r="D60" s="67">
        <v>0.3908374116367591</v>
      </c>
      <c r="E60" s="67">
        <v>0.41189931350114417</v>
      </c>
      <c r="F60" s="67">
        <v>0.3890605332417897</v>
      </c>
      <c r="G60" s="67">
        <v>0.4158549378090814</v>
      </c>
      <c r="H60" s="67">
        <v>0.4922033337469496</v>
      </c>
      <c r="I60" s="68">
        <v>0.3098373353989156</v>
      </c>
    </row>
    <row r="61" spans="2:9" ht="15">
      <c r="B61" s="121" t="s">
        <v>118</v>
      </c>
      <c r="C61" s="124">
        <v>0.3972159730033746</v>
      </c>
      <c r="D61" s="67">
        <v>0.35916563061196294</v>
      </c>
      <c r="E61" s="67">
        <v>0.3829093528452819</v>
      </c>
      <c r="F61" s="67">
        <v>0.3637866887143448</v>
      </c>
      <c r="G61" s="67">
        <v>0.41984405792134355</v>
      </c>
      <c r="H61" s="67">
        <v>0.3901573930392374</v>
      </c>
      <c r="I61" s="68">
        <v>0.313979099301748</v>
      </c>
    </row>
    <row r="62" spans="2:9" ht="15">
      <c r="B62" s="121" t="s">
        <v>71</v>
      </c>
      <c r="C62" s="124">
        <v>0.4649151259595632</v>
      </c>
      <c r="D62" s="67">
        <v>0.4143932592029836</v>
      </c>
      <c r="E62" s="67">
        <v>0.3678381512134661</v>
      </c>
      <c r="F62" s="67">
        <v>0.7019631171921475</v>
      </c>
      <c r="G62" s="67">
        <v>0.38710799878213215</v>
      </c>
      <c r="H62" s="67">
        <v>0.4150595337917156</v>
      </c>
      <c r="I62" s="68">
        <v>0.3798309752160289</v>
      </c>
    </row>
    <row r="63" spans="2:9" ht="15">
      <c r="B63" s="121" t="s">
        <v>72</v>
      </c>
      <c r="C63" s="124">
        <v>0.40621109873550415</v>
      </c>
      <c r="D63" s="67">
        <v>0.4284257055423325</v>
      </c>
      <c r="E63" s="67">
        <v>0.34375944394076763</v>
      </c>
      <c r="F63" s="67">
        <v>0.6276313737720256</v>
      </c>
      <c r="G63" s="67">
        <v>0.3839500443019282</v>
      </c>
      <c r="H63" s="67">
        <v>0.4822935738846961</v>
      </c>
      <c r="I63" s="68">
        <v>0.40153142216826965</v>
      </c>
    </row>
    <row r="64" spans="2:9" ht="15">
      <c r="B64" s="121" t="s">
        <v>119</v>
      </c>
      <c r="C64" s="124">
        <v>0.4221357430248664</v>
      </c>
      <c r="D64" s="67">
        <v>0.4076492228150996</v>
      </c>
      <c r="E64" s="67">
        <v>0.433947499466458</v>
      </c>
      <c r="F64" s="67">
        <v>0.4009743301480232</v>
      </c>
      <c r="G64" s="67">
        <v>0.46044202434336967</v>
      </c>
      <c r="H64" s="67">
        <v>0.47877570213311677</v>
      </c>
      <c r="I64" s="68">
        <v>0.4661266235235552</v>
      </c>
    </row>
    <row r="65" spans="2:9" ht="15">
      <c r="B65" s="121" t="s">
        <v>73</v>
      </c>
      <c r="C65" s="124">
        <v>0.464095553317024</v>
      </c>
      <c r="D65" s="67">
        <v>0.39250353606789257</v>
      </c>
      <c r="E65" s="67">
        <v>0.32734441840568385</v>
      </c>
      <c r="F65" s="67">
        <v>0.8294625082946251</v>
      </c>
      <c r="G65" s="67">
        <v>0.41803523439832785</v>
      </c>
      <c r="H65" s="67">
        <v>0.4332449160035367</v>
      </c>
      <c r="I65" s="68">
        <v>0.4261989908391712</v>
      </c>
    </row>
    <row r="66" spans="2:9" ht="15">
      <c r="B66" s="121" t="s">
        <v>74</v>
      </c>
      <c r="C66" s="124">
        <v>0.39374384775237886</v>
      </c>
      <c r="D66" s="67">
        <v>0.358061600500591</v>
      </c>
      <c r="E66" s="67">
        <v>0.3931704830900287</v>
      </c>
      <c r="F66" s="67">
        <v>0.3132161955691367</v>
      </c>
      <c r="G66" s="67">
        <v>0.3301782962799912</v>
      </c>
      <c r="H66" s="67">
        <v>0.3953241232731137</v>
      </c>
      <c r="I66" s="68">
        <v>0.3334603658536585</v>
      </c>
    </row>
    <row r="67" spans="2:9" ht="15.75" thickBot="1">
      <c r="B67" s="122" t="s">
        <v>117</v>
      </c>
      <c r="C67" s="125">
        <v>0.4570627877493828</v>
      </c>
      <c r="D67" s="69">
        <v>0.495288328562699</v>
      </c>
      <c r="E67" s="69">
        <v>0.6082553969481752</v>
      </c>
      <c r="F67" s="69">
        <v>0.4179768387146254</v>
      </c>
      <c r="G67" s="69">
        <v>0.4650081376424088</v>
      </c>
      <c r="H67" s="69">
        <v>0.34897246994959286</v>
      </c>
      <c r="I67" s="70">
        <v>0.3773104968628116</v>
      </c>
    </row>
    <row r="68" ht="15">
      <c r="B68" s="93" t="s">
        <v>76</v>
      </c>
    </row>
  </sheetData>
  <mergeCells count="3">
    <mergeCell ref="B1:K1"/>
    <mergeCell ref="A2:I2"/>
    <mergeCell ref="A48:I4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K61"/>
  <sheetViews>
    <sheetView showGridLines="0" workbookViewId="0" topLeftCell="A1">
      <selection activeCell="A2" sqref="A2:I2"/>
    </sheetView>
  </sheetViews>
  <sheetFormatPr defaultColWidth="9.140625" defaultRowHeight="15"/>
  <cols>
    <col min="2" max="2" width="25.8515625" style="0" customWidth="1"/>
    <col min="3" max="3" width="9.57421875" style="0" customWidth="1"/>
  </cols>
  <sheetData>
    <row r="1" spans="1:11" ht="18.75">
      <c r="A1" s="5" t="s">
        <v>49</v>
      </c>
      <c r="B1" s="240" t="s">
        <v>234</v>
      </c>
      <c r="C1" s="241"/>
      <c r="D1" s="241"/>
      <c r="E1" s="241"/>
      <c r="F1" s="241"/>
      <c r="G1" s="241"/>
      <c r="H1" s="241"/>
      <c r="I1" s="241"/>
      <c r="J1" s="241"/>
      <c r="K1" s="242"/>
    </row>
    <row r="2" spans="1:10" ht="15">
      <c r="A2" s="237" t="s">
        <v>27</v>
      </c>
      <c r="B2" s="237"/>
      <c r="C2" s="237"/>
      <c r="D2" s="237"/>
      <c r="E2" s="237"/>
      <c r="F2" s="237"/>
      <c r="G2" s="237"/>
      <c r="H2" s="237"/>
      <c r="I2" s="237"/>
      <c r="J2" s="1"/>
    </row>
    <row r="4" ht="15.75" thickBot="1">
      <c r="B4" s="96" t="s">
        <v>79</v>
      </c>
    </row>
    <row r="5" spans="2:8" ht="51.75" thickBot="1">
      <c r="B5" s="40" t="s">
        <v>61</v>
      </c>
      <c r="C5" s="134" t="s">
        <v>36</v>
      </c>
      <c r="D5" s="135" t="s">
        <v>37</v>
      </c>
      <c r="E5" s="136" t="s">
        <v>38</v>
      </c>
      <c r="F5" s="105" t="s">
        <v>36</v>
      </c>
      <c r="G5" s="135" t="s">
        <v>37</v>
      </c>
      <c r="H5" s="136" t="s">
        <v>38</v>
      </c>
    </row>
    <row r="6" spans="2:8" ht="15.75" thickBot="1">
      <c r="B6" s="33" t="s">
        <v>60</v>
      </c>
      <c r="C6" s="98">
        <v>2005</v>
      </c>
      <c r="D6" s="99">
        <v>2005</v>
      </c>
      <c r="E6" s="100">
        <v>2005</v>
      </c>
      <c r="F6" s="101">
        <v>1999</v>
      </c>
      <c r="G6" s="99">
        <v>1999</v>
      </c>
      <c r="H6" s="100">
        <v>1999</v>
      </c>
    </row>
    <row r="7" spans="2:8" ht="15">
      <c r="B7" s="34" t="s">
        <v>0</v>
      </c>
      <c r="C7" s="137">
        <v>454</v>
      </c>
      <c r="D7" s="73">
        <v>209</v>
      </c>
      <c r="E7" s="74">
        <v>204</v>
      </c>
      <c r="F7" s="72" t="s">
        <v>41</v>
      </c>
      <c r="G7" s="73" t="s">
        <v>41</v>
      </c>
      <c r="H7" s="74" t="s">
        <v>41</v>
      </c>
    </row>
    <row r="8" spans="2:8" ht="15">
      <c r="B8" s="35" t="s">
        <v>42</v>
      </c>
      <c r="C8" s="138">
        <v>472</v>
      </c>
      <c r="D8" s="76">
        <v>216</v>
      </c>
      <c r="E8" s="77">
        <v>212</v>
      </c>
      <c r="F8" s="75">
        <v>572</v>
      </c>
      <c r="G8" s="76">
        <v>348</v>
      </c>
      <c r="H8" s="77">
        <v>214</v>
      </c>
    </row>
    <row r="9" spans="2:8" ht="15">
      <c r="B9" s="35" t="s">
        <v>1</v>
      </c>
      <c r="C9" s="138">
        <v>681</v>
      </c>
      <c r="D9" s="76">
        <v>226</v>
      </c>
      <c r="E9" s="77">
        <v>422</v>
      </c>
      <c r="F9" s="75">
        <v>620</v>
      </c>
      <c r="G9" s="76">
        <v>247</v>
      </c>
      <c r="H9" s="77">
        <v>350</v>
      </c>
    </row>
    <row r="10" spans="2:8" ht="15">
      <c r="B10" s="35" t="s">
        <v>2</v>
      </c>
      <c r="C10" s="138">
        <v>79</v>
      </c>
      <c r="D10" s="76">
        <v>50</v>
      </c>
      <c r="E10" s="77">
        <v>30</v>
      </c>
      <c r="F10" s="75">
        <v>124</v>
      </c>
      <c r="G10" s="76">
        <v>85</v>
      </c>
      <c r="H10" s="77">
        <v>40</v>
      </c>
    </row>
    <row r="11" spans="2:8" ht="15">
      <c r="B11" s="35" t="s">
        <v>3</v>
      </c>
      <c r="C11" s="138">
        <v>332</v>
      </c>
      <c r="D11" s="76">
        <v>151</v>
      </c>
      <c r="E11" s="77">
        <v>182</v>
      </c>
      <c r="F11" s="75">
        <v>221</v>
      </c>
      <c r="G11" s="76">
        <v>136</v>
      </c>
      <c r="H11" s="77">
        <v>86</v>
      </c>
    </row>
    <row r="12" spans="2:8" ht="15">
      <c r="B12" s="35" t="s">
        <v>4</v>
      </c>
      <c r="C12" s="138">
        <v>1011</v>
      </c>
      <c r="D12" s="76">
        <v>445</v>
      </c>
      <c r="E12" s="77">
        <v>357</v>
      </c>
      <c r="F12" s="75">
        <v>1058</v>
      </c>
      <c r="G12" s="76">
        <v>584</v>
      </c>
      <c r="H12" s="77">
        <v>473</v>
      </c>
    </row>
    <row r="13" spans="2:8" ht="15">
      <c r="B13" s="35" t="s">
        <v>5</v>
      </c>
      <c r="C13" s="138">
        <v>487</v>
      </c>
      <c r="D13" s="76">
        <v>244</v>
      </c>
      <c r="E13" s="77">
        <v>264</v>
      </c>
      <c r="F13" s="75">
        <v>483</v>
      </c>
      <c r="G13" s="76">
        <v>274</v>
      </c>
      <c r="H13" s="77">
        <v>210</v>
      </c>
    </row>
    <row r="14" spans="2:8" ht="15">
      <c r="B14" s="35" t="s">
        <v>6</v>
      </c>
      <c r="C14" s="138">
        <v>213</v>
      </c>
      <c r="D14" s="76">
        <v>143</v>
      </c>
      <c r="E14" s="77">
        <v>74</v>
      </c>
      <c r="F14" s="75">
        <v>167</v>
      </c>
      <c r="G14" s="76">
        <v>118</v>
      </c>
      <c r="H14" s="77">
        <v>50</v>
      </c>
    </row>
    <row r="15" spans="2:8" ht="15">
      <c r="B15" s="35" t="s">
        <v>43</v>
      </c>
      <c r="C15" s="138">
        <v>683</v>
      </c>
      <c r="D15" s="76">
        <v>452</v>
      </c>
      <c r="E15" s="77">
        <v>233</v>
      </c>
      <c r="F15" s="75">
        <v>557</v>
      </c>
      <c r="G15" s="76">
        <v>342</v>
      </c>
      <c r="H15" s="77">
        <v>222</v>
      </c>
    </row>
    <row r="16" spans="2:8" ht="15">
      <c r="B16" s="35" t="s">
        <v>7</v>
      </c>
      <c r="C16" s="138">
        <v>142</v>
      </c>
      <c r="D16" s="76">
        <v>86</v>
      </c>
      <c r="E16" s="77">
        <v>79</v>
      </c>
      <c r="F16" s="75">
        <v>221</v>
      </c>
      <c r="G16" s="76">
        <v>89</v>
      </c>
      <c r="H16" s="77">
        <v>107</v>
      </c>
    </row>
    <row r="17" spans="2:8" ht="15">
      <c r="B17" s="35" t="s">
        <v>8</v>
      </c>
      <c r="C17" s="138">
        <v>370</v>
      </c>
      <c r="D17" s="76">
        <v>140</v>
      </c>
      <c r="E17" s="77">
        <v>191</v>
      </c>
      <c r="F17" s="75">
        <v>380</v>
      </c>
      <c r="G17" s="76">
        <v>138</v>
      </c>
      <c r="H17" s="77">
        <v>222</v>
      </c>
    </row>
    <row r="18" spans="2:8" ht="15">
      <c r="B18" s="35" t="s">
        <v>44</v>
      </c>
      <c r="C18" s="138">
        <v>842</v>
      </c>
      <c r="D18" s="76">
        <v>297</v>
      </c>
      <c r="E18" s="77">
        <v>332</v>
      </c>
      <c r="F18" s="75">
        <v>733</v>
      </c>
      <c r="G18" s="76">
        <v>298</v>
      </c>
      <c r="H18" s="77">
        <v>359</v>
      </c>
    </row>
    <row r="19" spans="2:8" ht="15">
      <c r="B19" s="35" t="s">
        <v>45</v>
      </c>
      <c r="C19" s="138">
        <v>420</v>
      </c>
      <c r="D19" s="76">
        <v>141</v>
      </c>
      <c r="E19" s="77">
        <v>215</v>
      </c>
      <c r="F19" s="75">
        <v>525</v>
      </c>
      <c r="G19" s="76">
        <v>363</v>
      </c>
      <c r="H19" s="77">
        <v>195</v>
      </c>
    </row>
    <row r="20" spans="2:8" ht="15">
      <c r="B20" s="35" t="s">
        <v>9</v>
      </c>
      <c r="C20" s="138">
        <v>325</v>
      </c>
      <c r="D20" s="76">
        <v>145</v>
      </c>
      <c r="E20" s="77">
        <v>113</v>
      </c>
      <c r="F20" s="75" t="s">
        <v>41</v>
      </c>
      <c r="G20" s="76" t="s">
        <v>41</v>
      </c>
      <c r="H20" s="77" t="s">
        <v>41</v>
      </c>
    </row>
    <row r="21" spans="2:8" ht="15">
      <c r="B21" s="35" t="s">
        <v>10</v>
      </c>
      <c r="C21" s="138">
        <v>66</v>
      </c>
      <c r="D21" s="76">
        <v>45</v>
      </c>
      <c r="E21" s="77">
        <v>39</v>
      </c>
      <c r="F21" s="75">
        <v>92</v>
      </c>
      <c r="G21" s="76">
        <v>63</v>
      </c>
      <c r="H21" s="77">
        <v>30</v>
      </c>
    </row>
    <row r="22" spans="2:8" ht="15">
      <c r="B22" s="35" t="s">
        <v>11</v>
      </c>
      <c r="C22" s="138">
        <v>118</v>
      </c>
      <c r="D22" s="76">
        <v>70</v>
      </c>
      <c r="E22" s="77">
        <v>49</v>
      </c>
      <c r="F22" s="75">
        <v>67</v>
      </c>
      <c r="G22" s="76">
        <v>40</v>
      </c>
      <c r="H22" s="77">
        <v>28</v>
      </c>
    </row>
    <row r="23" spans="2:8" ht="15">
      <c r="B23" s="35" t="s">
        <v>46</v>
      </c>
      <c r="C23" s="138">
        <v>798</v>
      </c>
      <c r="D23" s="76">
        <v>383</v>
      </c>
      <c r="E23" s="77">
        <v>465</v>
      </c>
      <c r="F23" s="75">
        <v>591</v>
      </c>
      <c r="G23" s="76">
        <v>290</v>
      </c>
      <c r="H23" s="77">
        <v>302</v>
      </c>
    </row>
    <row r="24" spans="2:8" ht="15">
      <c r="B24" s="35" t="s">
        <v>12</v>
      </c>
      <c r="C24" s="138">
        <v>304</v>
      </c>
      <c r="D24" s="76">
        <v>137</v>
      </c>
      <c r="E24" s="77">
        <v>95</v>
      </c>
      <c r="F24" s="75">
        <v>130</v>
      </c>
      <c r="G24" s="76">
        <v>54</v>
      </c>
      <c r="H24" s="77">
        <v>43</v>
      </c>
    </row>
    <row r="25" spans="2:8" ht="15">
      <c r="B25" s="35" t="s">
        <v>13</v>
      </c>
      <c r="C25" s="138">
        <v>408</v>
      </c>
      <c r="D25" s="76">
        <v>262</v>
      </c>
      <c r="E25" s="77">
        <v>183</v>
      </c>
      <c r="F25" s="75" t="s">
        <v>41</v>
      </c>
      <c r="G25" s="76" t="s">
        <v>41</v>
      </c>
      <c r="H25" s="77" t="s">
        <v>41</v>
      </c>
    </row>
    <row r="26" spans="2:8" ht="15">
      <c r="B26" s="35" t="s">
        <v>14</v>
      </c>
      <c r="C26" s="138">
        <v>677</v>
      </c>
      <c r="D26" s="76">
        <v>421</v>
      </c>
      <c r="E26" s="77">
        <v>328</v>
      </c>
      <c r="F26" s="75">
        <v>805</v>
      </c>
      <c r="G26" s="76">
        <v>480</v>
      </c>
      <c r="H26" s="77">
        <v>325</v>
      </c>
    </row>
    <row r="27" spans="2:8" ht="15">
      <c r="B27" s="35" t="s">
        <v>15</v>
      </c>
      <c r="C27" s="138">
        <v>525</v>
      </c>
      <c r="D27" s="76">
        <v>304</v>
      </c>
      <c r="E27" s="77">
        <v>232</v>
      </c>
      <c r="F27" s="75">
        <v>360</v>
      </c>
      <c r="G27" s="76">
        <v>218</v>
      </c>
      <c r="H27" s="77">
        <v>147</v>
      </c>
    </row>
    <row r="28" spans="2:8" ht="15">
      <c r="B28" s="35" t="s">
        <v>16</v>
      </c>
      <c r="C28" s="138">
        <v>191</v>
      </c>
      <c r="D28" s="76">
        <v>102</v>
      </c>
      <c r="E28" s="77">
        <v>89</v>
      </c>
      <c r="F28" s="75">
        <v>93</v>
      </c>
      <c r="G28" s="76">
        <v>60</v>
      </c>
      <c r="H28" s="77">
        <v>33</v>
      </c>
    </row>
    <row r="29" spans="2:8" ht="15">
      <c r="B29" s="35" t="s">
        <v>17</v>
      </c>
      <c r="C29" s="138">
        <v>238</v>
      </c>
      <c r="D29" s="76">
        <v>107</v>
      </c>
      <c r="E29" s="77">
        <v>139</v>
      </c>
      <c r="F29" s="75">
        <v>203</v>
      </c>
      <c r="G29" s="76">
        <v>109</v>
      </c>
      <c r="H29" s="77">
        <v>106</v>
      </c>
    </row>
    <row r="30" spans="2:8" ht="15">
      <c r="B30" s="35" t="s">
        <v>18</v>
      </c>
      <c r="C30" s="138">
        <v>102</v>
      </c>
      <c r="D30" s="76">
        <v>62</v>
      </c>
      <c r="E30" s="77">
        <v>40</v>
      </c>
      <c r="F30" s="75">
        <v>33</v>
      </c>
      <c r="G30" s="76">
        <v>17</v>
      </c>
      <c r="H30" s="77">
        <v>15</v>
      </c>
    </row>
    <row r="31" spans="2:8" ht="15">
      <c r="B31" s="35" t="s">
        <v>19</v>
      </c>
      <c r="C31" s="138">
        <v>534</v>
      </c>
      <c r="D31" s="76">
        <v>304</v>
      </c>
      <c r="E31" s="77">
        <v>284</v>
      </c>
      <c r="F31" s="75">
        <v>167</v>
      </c>
      <c r="G31" s="76">
        <v>101</v>
      </c>
      <c r="H31" s="77">
        <v>71</v>
      </c>
    </row>
    <row r="32" spans="2:8" ht="15">
      <c r="B32" s="35" t="s">
        <v>20</v>
      </c>
      <c r="C32" s="138">
        <v>259</v>
      </c>
      <c r="D32" s="76">
        <v>137</v>
      </c>
      <c r="E32" s="77">
        <v>135</v>
      </c>
      <c r="F32" s="75" t="s">
        <v>41</v>
      </c>
      <c r="G32" s="76" t="s">
        <v>41</v>
      </c>
      <c r="H32" s="77" t="s">
        <v>41</v>
      </c>
    </row>
    <row r="33" spans="2:8" ht="15">
      <c r="B33" s="35" t="s">
        <v>21</v>
      </c>
      <c r="C33" s="138">
        <v>448</v>
      </c>
      <c r="D33" s="76">
        <v>236</v>
      </c>
      <c r="E33" s="77">
        <v>209</v>
      </c>
      <c r="F33" s="75">
        <v>656</v>
      </c>
      <c r="G33" s="76">
        <v>363</v>
      </c>
      <c r="H33" s="77">
        <v>310</v>
      </c>
    </row>
    <row r="34" spans="2:8" ht="15">
      <c r="B34" s="35" t="s">
        <v>22</v>
      </c>
      <c r="C34" s="138">
        <v>763</v>
      </c>
      <c r="D34" s="76">
        <v>319</v>
      </c>
      <c r="E34" s="77">
        <v>449</v>
      </c>
      <c r="F34" s="75">
        <v>841</v>
      </c>
      <c r="G34" s="76">
        <v>480</v>
      </c>
      <c r="H34" s="77">
        <v>385</v>
      </c>
    </row>
    <row r="35" spans="2:8" ht="15">
      <c r="B35" s="35" t="s">
        <v>23</v>
      </c>
      <c r="C35" s="138">
        <v>345</v>
      </c>
      <c r="D35" s="76">
        <v>229</v>
      </c>
      <c r="E35" s="77">
        <v>84</v>
      </c>
      <c r="F35" s="75">
        <v>678</v>
      </c>
      <c r="G35" s="76">
        <v>502</v>
      </c>
      <c r="H35" s="77">
        <v>165</v>
      </c>
    </row>
    <row r="36" spans="2:8" ht="15.75" thickBot="1">
      <c r="B36" s="36" t="s">
        <v>24</v>
      </c>
      <c r="C36" s="139">
        <v>447</v>
      </c>
      <c r="D36" s="79">
        <v>205</v>
      </c>
      <c r="E36" s="80">
        <v>231</v>
      </c>
      <c r="F36" s="78">
        <v>628</v>
      </c>
      <c r="G36" s="79">
        <v>381</v>
      </c>
      <c r="H36" s="80">
        <v>247</v>
      </c>
    </row>
    <row r="37" ht="15">
      <c r="B37" s="93" t="s">
        <v>47</v>
      </c>
    </row>
    <row r="41" spans="1:9" ht="15">
      <c r="A41" s="237" t="s">
        <v>28</v>
      </c>
      <c r="B41" s="237"/>
      <c r="C41" s="237"/>
      <c r="D41" s="237"/>
      <c r="E41" s="237"/>
      <c r="F41" s="237"/>
      <c r="G41" s="237"/>
      <c r="H41" s="237"/>
      <c r="I41" s="237"/>
    </row>
    <row r="42" ht="15">
      <c r="B42" s="63" t="s">
        <v>181</v>
      </c>
    </row>
    <row r="44" spans="1:9" ht="15.75" thickBot="1">
      <c r="A44" s="3"/>
      <c r="B44" s="96" t="s">
        <v>176</v>
      </c>
      <c r="C44" s="3"/>
      <c r="D44" s="3"/>
      <c r="E44" s="3"/>
      <c r="F44" s="3"/>
      <c r="G44" s="3"/>
      <c r="H44" s="3"/>
      <c r="I44" s="3"/>
    </row>
    <row r="45" spans="2:9" ht="27" thickBot="1">
      <c r="B45" s="126" t="s">
        <v>80</v>
      </c>
      <c r="C45" s="133">
        <v>2009</v>
      </c>
      <c r="D45" s="131">
        <v>2008</v>
      </c>
      <c r="E45" s="131">
        <v>2007</v>
      </c>
      <c r="F45" s="131">
        <v>2006</v>
      </c>
      <c r="G45" s="131">
        <v>2005</v>
      </c>
      <c r="H45" s="131">
        <v>2004</v>
      </c>
      <c r="I45" s="132">
        <v>2003</v>
      </c>
    </row>
    <row r="46" spans="2:9" ht="15">
      <c r="B46" s="127" t="s">
        <v>81</v>
      </c>
      <c r="C46" s="37">
        <v>171</v>
      </c>
      <c r="D46" s="19">
        <v>184</v>
      </c>
      <c r="E46" s="19">
        <v>170</v>
      </c>
      <c r="F46" s="19">
        <v>162</v>
      </c>
      <c r="G46" s="19">
        <v>171</v>
      </c>
      <c r="H46" s="19">
        <v>145</v>
      </c>
      <c r="I46" s="20">
        <v>134</v>
      </c>
    </row>
    <row r="47" spans="2:9" ht="15">
      <c r="B47" s="121" t="s">
        <v>64</v>
      </c>
      <c r="C47" s="38">
        <v>290</v>
      </c>
      <c r="D47" s="9">
        <v>295</v>
      </c>
      <c r="E47" s="9">
        <v>281</v>
      </c>
      <c r="F47" s="9">
        <v>266</v>
      </c>
      <c r="G47" s="9">
        <v>331</v>
      </c>
      <c r="H47" s="9">
        <v>229</v>
      </c>
      <c r="I47" s="21">
        <v>224</v>
      </c>
    </row>
    <row r="48" spans="2:9" ht="15">
      <c r="B48" s="121" t="s">
        <v>65</v>
      </c>
      <c r="C48" s="38">
        <v>142</v>
      </c>
      <c r="D48" s="9">
        <v>243</v>
      </c>
      <c r="E48" s="9">
        <v>149</v>
      </c>
      <c r="F48" s="9">
        <v>144</v>
      </c>
      <c r="G48" s="9">
        <v>143</v>
      </c>
      <c r="H48" s="9">
        <v>202</v>
      </c>
      <c r="I48" s="21">
        <v>189</v>
      </c>
    </row>
    <row r="49" spans="2:9" ht="15">
      <c r="B49" s="121" t="s">
        <v>66</v>
      </c>
      <c r="C49" s="38">
        <v>113</v>
      </c>
      <c r="D49" s="9">
        <v>122</v>
      </c>
      <c r="E49" s="9">
        <v>100</v>
      </c>
      <c r="F49" s="9">
        <v>103</v>
      </c>
      <c r="G49" s="9">
        <v>103</v>
      </c>
      <c r="H49" s="9">
        <v>88</v>
      </c>
      <c r="I49" s="21">
        <v>72</v>
      </c>
    </row>
    <row r="50" spans="2:9" ht="15">
      <c r="B50" s="121" t="s">
        <v>67</v>
      </c>
      <c r="C50" s="38">
        <v>126</v>
      </c>
      <c r="D50" s="9">
        <v>138</v>
      </c>
      <c r="E50" s="9">
        <v>94</v>
      </c>
      <c r="F50" s="9">
        <v>101</v>
      </c>
      <c r="G50" s="9">
        <v>114</v>
      </c>
      <c r="H50" s="9">
        <v>97</v>
      </c>
      <c r="I50" s="21">
        <v>110</v>
      </c>
    </row>
    <row r="51" spans="2:9" ht="15">
      <c r="B51" s="121" t="s">
        <v>68</v>
      </c>
      <c r="C51" s="38">
        <v>106</v>
      </c>
      <c r="D51" s="9">
        <v>96</v>
      </c>
      <c r="E51" s="9">
        <v>111</v>
      </c>
      <c r="F51" s="9">
        <v>81</v>
      </c>
      <c r="G51" s="9">
        <v>59</v>
      </c>
      <c r="H51" s="9">
        <v>109</v>
      </c>
      <c r="I51" s="21">
        <v>84</v>
      </c>
    </row>
    <row r="52" spans="2:9" ht="15">
      <c r="B52" s="121" t="s">
        <v>69</v>
      </c>
      <c r="C52" s="38">
        <v>119</v>
      </c>
      <c r="D52" s="9">
        <v>138</v>
      </c>
      <c r="E52" s="9">
        <v>118</v>
      </c>
      <c r="F52" s="9">
        <v>89</v>
      </c>
      <c r="G52" s="9">
        <v>85</v>
      </c>
      <c r="H52" s="9">
        <v>105</v>
      </c>
      <c r="I52" s="21">
        <v>100</v>
      </c>
    </row>
    <row r="53" spans="2:9" ht="15">
      <c r="B53" s="121" t="s">
        <v>70</v>
      </c>
      <c r="C53" s="38">
        <v>110</v>
      </c>
      <c r="D53" s="9">
        <v>115</v>
      </c>
      <c r="E53" s="9">
        <v>108</v>
      </c>
      <c r="F53" s="9">
        <v>102</v>
      </c>
      <c r="G53" s="9">
        <v>111</v>
      </c>
      <c r="H53" s="9">
        <v>119</v>
      </c>
      <c r="I53" s="21">
        <v>76</v>
      </c>
    </row>
    <row r="54" spans="2:9" ht="15">
      <c r="B54" s="121" t="s">
        <v>118</v>
      </c>
      <c r="C54" s="38">
        <v>113</v>
      </c>
      <c r="D54" s="9">
        <v>104</v>
      </c>
      <c r="E54" s="9">
        <v>101</v>
      </c>
      <c r="F54" s="9">
        <v>88</v>
      </c>
      <c r="G54" s="9">
        <v>98</v>
      </c>
      <c r="H54" s="9">
        <v>88</v>
      </c>
      <c r="I54" s="21">
        <v>67</v>
      </c>
    </row>
    <row r="55" spans="2:9" ht="15">
      <c r="B55" s="121" t="s">
        <v>71</v>
      </c>
      <c r="C55" s="38">
        <v>129</v>
      </c>
      <c r="D55" s="9">
        <v>120</v>
      </c>
      <c r="E55" s="9">
        <v>92</v>
      </c>
      <c r="F55" s="9">
        <v>177</v>
      </c>
      <c r="G55" s="9">
        <v>89</v>
      </c>
      <c r="H55" s="9">
        <v>99</v>
      </c>
      <c r="I55" s="21">
        <v>80</v>
      </c>
    </row>
    <row r="56" spans="2:9" ht="15">
      <c r="B56" s="121" t="s">
        <v>72</v>
      </c>
      <c r="C56" s="38">
        <v>124</v>
      </c>
      <c r="D56" s="9">
        <v>126</v>
      </c>
      <c r="E56" s="9">
        <v>91</v>
      </c>
      <c r="F56" s="9">
        <v>161</v>
      </c>
      <c r="G56" s="9">
        <v>91</v>
      </c>
      <c r="H56" s="9">
        <v>108</v>
      </c>
      <c r="I56" s="21">
        <v>86</v>
      </c>
    </row>
    <row r="57" spans="2:9" ht="15">
      <c r="B57" s="121" t="s">
        <v>119</v>
      </c>
      <c r="C57" s="38">
        <v>128</v>
      </c>
      <c r="D57" s="9">
        <v>123</v>
      </c>
      <c r="E57" s="9">
        <v>122</v>
      </c>
      <c r="F57" s="9">
        <v>107</v>
      </c>
      <c r="G57" s="9">
        <v>115</v>
      </c>
      <c r="H57" s="9">
        <v>112</v>
      </c>
      <c r="I57" s="21">
        <v>103</v>
      </c>
    </row>
    <row r="58" spans="2:9" ht="15">
      <c r="B58" s="121" t="s">
        <v>73</v>
      </c>
      <c r="C58" s="38">
        <v>129</v>
      </c>
      <c r="D58" s="9">
        <v>111</v>
      </c>
      <c r="E58" s="9">
        <v>88</v>
      </c>
      <c r="F58" s="9">
        <v>200</v>
      </c>
      <c r="G58" s="9">
        <v>98</v>
      </c>
      <c r="H58" s="9">
        <v>98</v>
      </c>
      <c r="I58" s="21">
        <v>87</v>
      </c>
    </row>
    <row r="59" spans="2:9" ht="15">
      <c r="B59" s="121" t="s">
        <v>74</v>
      </c>
      <c r="C59" s="38">
        <v>108</v>
      </c>
      <c r="D59" s="9">
        <v>103</v>
      </c>
      <c r="E59" s="9">
        <v>108</v>
      </c>
      <c r="F59" s="9">
        <v>82</v>
      </c>
      <c r="G59" s="9">
        <v>75</v>
      </c>
      <c r="H59" s="9">
        <v>93</v>
      </c>
      <c r="I59" s="21">
        <v>70</v>
      </c>
    </row>
    <row r="60" spans="2:9" ht="15.75" thickBot="1">
      <c r="B60" s="122" t="s">
        <v>117</v>
      </c>
      <c r="C60" s="39">
        <v>137</v>
      </c>
      <c r="D60" s="22">
        <v>154</v>
      </c>
      <c r="E60" s="22">
        <v>173</v>
      </c>
      <c r="F60" s="22">
        <v>109</v>
      </c>
      <c r="G60" s="22">
        <v>120</v>
      </c>
      <c r="H60" s="22">
        <v>90</v>
      </c>
      <c r="I60" s="23">
        <v>89</v>
      </c>
    </row>
    <row r="61" ht="15">
      <c r="B61" s="93" t="s">
        <v>76</v>
      </c>
    </row>
  </sheetData>
  <mergeCells count="3">
    <mergeCell ref="B1:K1"/>
    <mergeCell ref="A2:I2"/>
    <mergeCell ref="A41:I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K43"/>
  <sheetViews>
    <sheetView showGridLines="0" workbookViewId="0" topLeftCell="A1"/>
  </sheetViews>
  <sheetFormatPr defaultColWidth="9.140625" defaultRowHeight="15"/>
  <cols>
    <col min="2" max="2" width="25.8515625" style="0" customWidth="1"/>
    <col min="5" max="5" width="10.140625" style="0" customWidth="1"/>
    <col min="8" max="8" width="10.28125" style="0" customWidth="1"/>
  </cols>
  <sheetData>
    <row r="1" spans="1:11" ht="18.75">
      <c r="A1" s="5" t="s">
        <v>216</v>
      </c>
      <c r="B1" s="240" t="s">
        <v>195</v>
      </c>
      <c r="C1" s="241"/>
      <c r="D1" s="241"/>
      <c r="E1" s="241"/>
      <c r="F1" s="241"/>
      <c r="G1" s="241"/>
      <c r="H1" s="241"/>
      <c r="I1" s="241"/>
      <c r="J1" s="241"/>
      <c r="K1" s="242"/>
    </row>
    <row r="2" spans="1:10" ht="15">
      <c r="A2" s="237" t="s">
        <v>27</v>
      </c>
      <c r="B2" s="237"/>
      <c r="C2" s="237"/>
      <c r="D2" s="237"/>
      <c r="E2" s="237"/>
      <c r="F2" s="237"/>
      <c r="G2" s="237"/>
      <c r="H2" s="237"/>
      <c r="I2" s="237"/>
      <c r="J2" s="1"/>
    </row>
    <row r="5" spans="2:8" ht="15.75" thickBot="1">
      <c r="B5" s="97" t="s">
        <v>48</v>
      </c>
      <c r="C5" s="97"/>
      <c r="D5" s="97"/>
      <c r="E5" s="97"/>
      <c r="F5" s="97"/>
      <c r="G5" s="97"/>
      <c r="H5" s="97"/>
    </row>
    <row r="6" spans="2:8" ht="39" thickBot="1">
      <c r="B6" s="40" t="s">
        <v>61</v>
      </c>
      <c r="C6" s="102" t="s">
        <v>36</v>
      </c>
      <c r="D6" s="103" t="s">
        <v>37</v>
      </c>
      <c r="E6" s="104" t="s">
        <v>38</v>
      </c>
      <c r="F6" s="105" t="s">
        <v>36</v>
      </c>
      <c r="G6" s="103" t="s">
        <v>37</v>
      </c>
      <c r="H6" s="104" t="s">
        <v>38</v>
      </c>
    </row>
    <row r="7" spans="2:8" ht="15.75" thickBot="1">
      <c r="B7" s="33" t="s">
        <v>60</v>
      </c>
      <c r="C7" s="98">
        <v>2005</v>
      </c>
      <c r="D7" s="99">
        <v>2005</v>
      </c>
      <c r="E7" s="100">
        <v>2005</v>
      </c>
      <c r="F7" s="101">
        <v>1999</v>
      </c>
      <c r="G7" s="99">
        <v>1999</v>
      </c>
      <c r="H7" s="100">
        <v>1999</v>
      </c>
    </row>
    <row r="8" spans="2:8" ht="15">
      <c r="B8" s="34" t="s">
        <v>0</v>
      </c>
      <c r="C8" s="44">
        <v>1.6</v>
      </c>
      <c r="D8" s="12">
        <v>0.7</v>
      </c>
      <c r="E8" s="13">
        <v>0.7</v>
      </c>
      <c r="F8" s="41" t="s">
        <v>41</v>
      </c>
      <c r="G8" s="12" t="s">
        <v>41</v>
      </c>
      <c r="H8" s="13" t="s">
        <v>41</v>
      </c>
    </row>
    <row r="9" spans="2:8" ht="15">
      <c r="B9" s="35" t="s">
        <v>42</v>
      </c>
      <c r="C9" s="45">
        <v>1.6</v>
      </c>
      <c r="D9" s="10">
        <v>0.7</v>
      </c>
      <c r="E9" s="14">
        <v>0.7</v>
      </c>
      <c r="F9" s="42">
        <v>2.2</v>
      </c>
      <c r="G9" s="10">
        <v>1.4</v>
      </c>
      <c r="H9" s="14">
        <v>0.8</v>
      </c>
    </row>
    <row r="10" spans="2:8" ht="15">
      <c r="B10" s="35" t="s">
        <v>1</v>
      </c>
      <c r="C10" s="45">
        <v>1.6</v>
      </c>
      <c r="D10" s="10">
        <v>0.5</v>
      </c>
      <c r="E10" s="14">
        <v>1</v>
      </c>
      <c r="F10" s="42">
        <v>1.6</v>
      </c>
      <c r="G10" s="10">
        <v>0.6</v>
      </c>
      <c r="H10" s="14">
        <v>0.9</v>
      </c>
    </row>
    <row r="11" spans="2:8" ht="15">
      <c r="B11" s="35" t="s">
        <v>2</v>
      </c>
      <c r="C11" s="45">
        <v>1.1</v>
      </c>
      <c r="D11" s="10">
        <v>0.7</v>
      </c>
      <c r="E11" s="14">
        <v>0.4</v>
      </c>
      <c r="F11" s="42">
        <v>1</v>
      </c>
      <c r="G11" s="10">
        <v>0.7</v>
      </c>
      <c r="H11" s="14">
        <v>0.3</v>
      </c>
    </row>
    <row r="12" spans="2:8" ht="15">
      <c r="B12" s="35" t="s">
        <v>3</v>
      </c>
      <c r="C12" s="45">
        <v>1.9</v>
      </c>
      <c r="D12" s="10">
        <v>0.9</v>
      </c>
      <c r="E12" s="14">
        <v>1</v>
      </c>
      <c r="F12" s="42">
        <v>1.9</v>
      </c>
      <c r="G12" s="10">
        <v>1.2</v>
      </c>
      <c r="H12" s="14">
        <v>0.7</v>
      </c>
    </row>
    <row r="13" spans="2:8" ht="15">
      <c r="B13" s="35" t="s">
        <v>4</v>
      </c>
      <c r="C13" s="45">
        <v>2.7</v>
      </c>
      <c r="D13" s="10">
        <v>1.2</v>
      </c>
      <c r="E13" s="14">
        <v>1</v>
      </c>
      <c r="F13" s="42">
        <v>3</v>
      </c>
      <c r="G13" s="10">
        <v>1.7</v>
      </c>
      <c r="H13" s="14">
        <v>1.4</v>
      </c>
    </row>
    <row r="14" spans="2:8" ht="15">
      <c r="B14" s="35" t="s">
        <v>5</v>
      </c>
      <c r="C14" s="45">
        <v>1.3</v>
      </c>
      <c r="D14" s="10">
        <v>0.7</v>
      </c>
      <c r="E14" s="14">
        <v>0.7</v>
      </c>
      <c r="F14" s="42">
        <v>1.5</v>
      </c>
      <c r="G14" s="10">
        <v>0.9</v>
      </c>
      <c r="H14" s="14">
        <v>0.7</v>
      </c>
    </row>
    <row r="15" spans="2:8" ht="15">
      <c r="B15" s="35" t="s">
        <v>6</v>
      </c>
      <c r="C15" s="45">
        <v>1.6</v>
      </c>
      <c r="D15" s="10">
        <v>1.1</v>
      </c>
      <c r="E15" s="14">
        <v>0.5</v>
      </c>
      <c r="F15" s="42">
        <v>1.8</v>
      </c>
      <c r="G15" s="10">
        <v>1.3</v>
      </c>
      <c r="H15" s="14">
        <v>0.5</v>
      </c>
    </row>
    <row r="16" spans="2:8" ht="15">
      <c r="B16" s="35" t="s">
        <v>43</v>
      </c>
      <c r="C16" s="45">
        <v>2.2</v>
      </c>
      <c r="D16" s="10">
        <v>1.4</v>
      </c>
      <c r="E16" s="14">
        <v>0.7</v>
      </c>
      <c r="F16" s="42">
        <v>2.4</v>
      </c>
      <c r="G16" s="10">
        <v>1.5</v>
      </c>
      <c r="H16" s="14">
        <v>1</v>
      </c>
    </row>
    <row r="17" spans="2:8" ht="15">
      <c r="B17" s="35" t="s">
        <v>7</v>
      </c>
      <c r="C17" s="45">
        <v>0.6</v>
      </c>
      <c r="D17" s="10">
        <v>0.3</v>
      </c>
      <c r="E17" s="14">
        <v>0.3</v>
      </c>
      <c r="F17" s="42">
        <v>0.9</v>
      </c>
      <c r="G17" s="10">
        <v>0.4</v>
      </c>
      <c r="H17" s="14">
        <v>0.5</v>
      </c>
    </row>
    <row r="18" spans="2:8" ht="15">
      <c r="B18" s="35" t="s">
        <v>8</v>
      </c>
      <c r="C18" s="45">
        <v>1.2</v>
      </c>
      <c r="D18" s="10">
        <v>0.5</v>
      </c>
      <c r="E18" s="14">
        <v>0.6</v>
      </c>
      <c r="F18" s="42">
        <v>1.5</v>
      </c>
      <c r="G18" s="10">
        <v>0.5</v>
      </c>
      <c r="H18" s="14">
        <v>0.9</v>
      </c>
    </row>
    <row r="19" spans="2:8" ht="15">
      <c r="B19" s="35" t="s">
        <v>44</v>
      </c>
      <c r="C19" s="45">
        <v>2.3</v>
      </c>
      <c r="D19" s="10">
        <v>0.8</v>
      </c>
      <c r="E19" s="14">
        <v>0.9</v>
      </c>
      <c r="F19" s="42">
        <v>2.4</v>
      </c>
      <c r="G19" s="10">
        <v>1</v>
      </c>
      <c r="H19" s="14">
        <v>1.2</v>
      </c>
    </row>
    <row r="20" spans="2:8" ht="15">
      <c r="B20" s="35" t="s">
        <v>45</v>
      </c>
      <c r="C20" s="45">
        <v>1.2</v>
      </c>
      <c r="D20" s="10">
        <v>0.4</v>
      </c>
      <c r="E20" s="14">
        <v>0.6</v>
      </c>
      <c r="F20" s="42">
        <v>1.7</v>
      </c>
      <c r="G20" s="10">
        <v>1.2</v>
      </c>
      <c r="H20" s="14">
        <v>0.6</v>
      </c>
    </row>
    <row r="21" spans="2:8" ht="15">
      <c r="B21" s="35" t="s">
        <v>9</v>
      </c>
      <c r="C21" s="45">
        <v>1.3</v>
      </c>
      <c r="D21" s="10">
        <v>0.6</v>
      </c>
      <c r="E21" s="14">
        <v>0.5</v>
      </c>
      <c r="F21" s="42" t="s">
        <v>41</v>
      </c>
      <c r="G21" s="10" t="s">
        <v>41</v>
      </c>
      <c r="H21" s="14" t="s">
        <v>41</v>
      </c>
    </row>
    <row r="22" spans="2:8" ht="15">
      <c r="B22" s="35" t="s">
        <v>10</v>
      </c>
      <c r="C22" s="45">
        <v>0.8</v>
      </c>
      <c r="D22" s="10">
        <v>0.5</v>
      </c>
      <c r="E22" s="14">
        <v>0.4</v>
      </c>
      <c r="F22" s="42">
        <v>1.1</v>
      </c>
      <c r="G22" s="10">
        <v>0.8</v>
      </c>
      <c r="H22" s="14">
        <v>0.4</v>
      </c>
    </row>
    <row r="23" spans="2:8" ht="15">
      <c r="B23" s="35" t="s">
        <v>11</v>
      </c>
      <c r="C23" s="45">
        <v>1.2</v>
      </c>
      <c r="D23" s="10">
        <v>0.7</v>
      </c>
      <c r="E23" s="14">
        <v>0.5</v>
      </c>
      <c r="F23" s="42">
        <v>0.8</v>
      </c>
      <c r="G23" s="10">
        <v>0.5</v>
      </c>
      <c r="H23" s="14">
        <v>0.3</v>
      </c>
    </row>
    <row r="24" spans="2:8" ht="15">
      <c r="B24" s="35" t="s">
        <v>46</v>
      </c>
      <c r="C24" s="45">
        <v>2</v>
      </c>
      <c r="D24" s="10">
        <v>1</v>
      </c>
      <c r="E24" s="14">
        <v>1.2</v>
      </c>
      <c r="F24" s="42">
        <v>1.9</v>
      </c>
      <c r="G24" s="10">
        <v>1</v>
      </c>
      <c r="H24" s="14">
        <v>1</v>
      </c>
    </row>
    <row r="25" spans="2:8" ht="15">
      <c r="B25" s="35" t="s">
        <v>12</v>
      </c>
      <c r="C25" s="45">
        <v>1.9</v>
      </c>
      <c r="D25" s="10">
        <v>0.9</v>
      </c>
      <c r="E25" s="14">
        <v>0.6</v>
      </c>
      <c r="F25" s="42">
        <v>1.2</v>
      </c>
      <c r="G25" s="10">
        <v>0.5</v>
      </c>
      <c r="H25" s="14">
        <v>0.4</v>
      </c>
    </row>
    <row r="26" spans="2:8" ht="15">
      <c r="B26" s="35" t="s">
        <v>13</v>
      </c>
      <c r="C26" s="45">
        <v>1.8</v>
      </c>
      <c r="D26" s="10">
        <v>1.2</v>
      </c>
      <c r="E26" s="14">
        <v>0.8</v>
      </c>
      <c r="F26" s="42" t="s">
        <v>41</v>
      </c>
      <c r="G26" s="10" t="s">
        <v>41</v>
      </c>
      <c r="H26" s="14" t="s">
        <v>41</v>
      </c>
    </row>
    <row r="27" spans="2:8" ht="15">
      <c r="B27" s="35" t="s">
        <v>14</v>
      </c>
      <c r="C27" s="45">
        <v>2</v>
      </c>
      <c r="D27" s="10">
        <v>1.2</v>
      </c>
      <c r="E27" s="14">
        <v>1</v>
      </c>
      <c r="F27" s="42">
        <v>2.8</v>
      </c>
      <c r="G27" s="10">
        <v>1.7</v>
      </c>
      <c r="H27" s="14">
        <v>1.1</v>
      </c>
    </row>
    <row r="28" spans="2:8" ht="15">
      <c r="B28" s="35" t="s">
        <v>15</v>
      </c>
      <c r="C28" s="45">
        <v>1.4</v>
      </c>
      <c r="D28" s="10">
        <v>0.8</v>
      </c>
      <c r="E28" s="14">
        <v>0.6</v>
      </c>
      <c r="F28" s="42">
        <v>1.3</v>
      </c>
      <c r="G28" s="10">
        <v>0.8</v>
      </c>
      <c r="H28" s="14">
        <v>0.5</v>
      </c>
    </row>
    <row r="29" spans="2:8" ht="15">
      <c r="B29" s="35" t="s">
        <v>16</v>
      </c>
      <c r="C29" s="45">
        <v>1.3</v>
      </c>
      <c r="D29" s="10">
        <v>0.7</v>
      </c>
      <c r="E29" s="14">
        <v>0.6</v>
      </c>
      <c r="F29" s="42">
        <v>0.8</v>
      </c>
      <c r="G29" s="10">
        <v>0.5</v>
      </c>
      <c r="H29" s="14">
        <v>0.3</v>
      </c>
    </row>
    <row r="30" spans="2:8" ht="15">
      <c r="B30" s="35" t="s">
        <v>17</v>
      </c>
      <c r="C30" s="45">
        <v>1.1</v>
      </c>
      <c r="D30" s="10">
        <v>0.5</v>
      </c>
      <c r="E30" s="14">
        <v>0.6</v>
      </c>
      <c r="F30" s="42">
        <v>1.2</v>
      </c>
      <c r="G30" s="10">
        <v>0.7</v>
      </c>
      <c r="H30" s="14">
        <v>0.6</v>
      </c>
    </row>
    <row r="31" spans="2:8" ht="15">
      <c r="B31" s="35" t="s">
        <v>18</v>
      </c>
      <c r="C31" s="45">
        <v>1.1</v>
      </c>
      <c r="D31" s="10">
        <v>0.7</v>
      </c>
      <c r="E31" s="14">
        <v>0.4</v>
      </c>
      <c r="F31" s="42">
        <v>0.5</v>
      </c>
      <c r="G31" s="10">
        <v>0.3</v>
      </c>
      <c r="H31" s="14">
        <v>0.2</v>
      </c>
    </row>
    <row r="32" spans="2:8" ht="15">
      <c r="B32" s="35" t="s">
        <v>19</v>
      </c>
      <c r="C32" s="45">
        <v>2</v>
      </c>
      <c r="D32" s="10">
        <v>1.1</v>
      </c>
      <c r="E32" s="14">
        <v>1</v>
      </c>
      <c r="F32" s="42">
        <v>1.3</v>
      </c>
      <c r="G32" s="10">
        <v>0.8</v>
      </c>
      <c r="H32" s="14">
        <v>0.5</v>
      </c>
    </row>
    <row r="33" spans="2:8" ht="15">
      <c r="B33" s="35" t="s">
        <v>20</v>
      </c>
      <c r="C33" s="45">
        <v>1.8</v>
      </c>
      <c r="D33" s="10">
        <v>1</v>
      </c>
      <c r="E33" s="14">
        <v>1</v>
      </c>
      <c r="F33" s="42" t="s">
        <v>41</v>
      </c>
      <c r="G33" s="10" t="s">
        <v>41</v>
      </c>
      <c r="H33" s="14" t="s">
        <v>41</v>
      </c>
    </row>
    <row r="34" spans="2:8" ht="15">
      <c r="B34" s="35" t="s">
        <v>21</v>
      </c>
      <c r="C34" s="45">
        <v>1.5</v>
      </c>
      <c r="D34" s="10">
        <v>0.8</v>
      </c>
      <c r="E34" s="14">
        <v>0.7</v>
      </c>
      <c r="F34" s="42">
        <v>2.4</v>
      </c>
      <c r="G34" s="10">
        <v>1.3</v>
      </c>
      <c r="H34" s="14">
        <v>1.1</v>
      </c>
    </row>
    <row r="35" spans="2:8" ht="15">
      <c r="B35" s="35" t="s">
        <v>22</v>
      </c>
      <c r="C35" s="45">
        <v>2.1</v>
      </c>
      <c r="D35" s="10">
        <v>0.9</v>
      </c>
      <c r="E35" s="14">
        <v>1.2</v>
      </c>
      <c r="F35" s="42">
        <v>2.8</v>
      </c>
      <c r="G35" s="10">
        <v>1.6</v>
      </c>
      <c r="H35" s="14">
        <v>1.3</v>
      </c>
    </row>
    <row r="36" spans="2:8" ht="15">
      <c r="B36" s="35" t="s">
        <v>23</v>
      </c>
      <c r="C36" s="45">
        <v>1.3</v>
      </c>
      <c r="D36" s="10">
        <v>0.9</v>
      </c>
      <c r="E36" s="14">
        <v>0.3</v>
      </c>
      <c r="F36" s="42">
        <v>3.2</v>
      </c>
      <c r="G36" s="10">
        <v>2.4</v>
      </c>
      <c r="H36" s="14">
        <v>0.8</v>
      </c>
    </row>
    <row r="37" spans="2:8" ht="15.75" thickBot="1">
      <c r="B37" s="36" t="s">
        <v>24</v>
      </c>
      <c r="C37" s="46">
        <v>1.3</v>
      </c>
      <c r="D37" s="15">
        <v>0.6</v>
      </c>
      <c r="E37" s="16">
        <v>0.7</v>
      </c>
      <c r="F37" s="43">
        <v>2.3</v>
      </c>
      <c r="G37" s="15">
        <v>1.4</v>
      </c>
      <c r="H37" s="16">
        <v>0.9</v>
      </c>
    </row>
    <row r="38" ht="15">
      <c r="B38" s="93" t="s">
        <v>47</v>
      </c>
    </row>
    <row r="41" spans="1:9" ht="15">
      <c r="A41" s="237" t="s">
        <v>28</v>
      </c>
      <c r="B41" s="237"/>
      <c r="C41" s="237"/>
      <c r="D41" s="237"/>
      <c r="E41" s="237"/>
      <c r="F41" s="237"/>
      <c r="G41" s="237"/>
      <c r="H41" s="237"/>
      <c r="I41" s="237"/>
    </row>
    <row r="42" spans="1:9" ht="15">
      <c r="A42" s="3"/>
      <c r="B42" s="3"/>
      <c r="C42" s="3"/>
      <c r="D42" s="3"/>
      <c r="E42" s="3"/>
      <c r="F42" s="3"/>
      <c r="G42" s="3"/>
      <c r="H42" s="3"/>
      <c r="I42" s="3"/>
    </row>
    <row r="43" ht="15">
      <c r="B43" t="s">
        <v>32</v>
      </c>
    </row>
  </sheetData>
  <mergeCells count="3">
    <mergeCell ref="A2:I2"/>
    <mergeCell ref="A41:I41"/>
    <mergeCell ref="B1:K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P45"/>
  <sheetViews>
    <sheetView showGridLines="0" workbookViewId="0" topLeftCell="A1">
      <selection activeCell="B1" sqref="B1:K1"/>
    </sheetView>
  </sheetViews>
  <sheetFormatPr defaultColWidth="9.140625" defaultRowHeight="15"/>
  <cols>
    <col min="2" max="2" width="25.8515625" style="0" customWidth="1"/>
    <col min="3" max="3" width="9.57421875" style="0" customWidth="1"/>
    <col min="5" max="5" width="10.00390625" style="0" customWidth="1"/>
    <col min="8" max="8" width="10.421875" style="0" customWidth="1"/>
    <col min="10" max="10" width="30.421875" style="0" customWidth="1"/>
    <col min="13" max="13" width="9.8515625" style="0" customWidth="1"/>
    <col min="16" max="16" width="9.8515625" style="0" customWidth="1"/>
    <col min="18" max="18" width="32.421875" style="0" customWidth="1"/>
    <col min="21" max="21" width="10.140625" style="0" customWidth="1"/>
    <col min="24" max="24" width="10.28125" style="0" customWidth="1"/>
  </cols>
  <sheetData>
    <row r="1" spans="1:11" ht="18.75">
      <c r="A1" s="5" t="s">
        <v>217</v>
      </c>
      <c r="B1" s="240" t="s">
        <v>232</v>
      </c>
      <c r="C1" s="241"/>
      <c r="D1" s="241"/>
      <c r="E1" s="241"/>
      <c r="F1" s="241"/>
      <c r="G1" s="241"/>
      <c r="H1" s="241"/>
      <c r="I1" s="241"/>
      <c r="J1" s="241"/>
      <c r="K1" s="242"/>
    </row>
    <row r="2" spans="1:10" ht="15">
      <c r="A2" s="237" t="s">
        <v>27</v>
      </c>
      <c r="B2" s="237"/>
      <c r="C2" s="237"/>
      <c r="D2" s="237"/>
      <c r="E2" s="237"/>
      <c r="F2" s="237"/>
      <c r="G2" s="237"/>
      <c r="H2" s="237"/>
      <c r="I2" s="237"/>
      <c r="J2" s="1"/>
    </row>
    <row r="3" ht="15">
      <c r="B3" s="17"/>
    </row>
    <row r="4" spans="3:7" ht="15">
      <c r="C4" s="11"/>
      <c r="D4" s="11"/>
      <c r="E4" s="11"/>
      <c r="G4" s="17"/>
    </row>
    <row r="5" spans="2:10" ht="15.75" thickBot="1">
      <c r="B5" s="140" t="s">
        <v>77</v>
      </c>
      <c r="J5" s="96" t="s">
        <v>78</v>
      </c>
    </row>
    <row r="6" spans="2:16" s="11" customFormat="1" ht="51.75" thickBot="1">
      <c r="B6" s="40" t="s">
        <v>61</v>
      </c>
      <c r="C6" s="134" t="s">
        <v>36</v>
      </c>
      <c r="D6" s="135" t="s">
        <v>37</v>
      </c>
      <c r="E6" s="136" t="s">
        <v>38</v>
      </c>
      <c r="F6" s="105" t="s">
        <v>36</v>
      </c>
      <c r="G6" s="135" t="s">
        <v>37</v>
      </c>
      <c r="H6" s="136" t="s">
        <v>38</v>
      </c>
      <c r="I6"/>
      <c r="J6" s="40" t="s">
        <v>61</v>
      </c>
      <c r="K6" s="134" t="s">
        <v>36</v>
      </c>
      <c r="L6" s="135" t="s">
        <v>37</v>
      </c>
      <c r="M6" s="136" t="s">
        <v>38</v>
      </c>
      <c r="N6" s="105" t="s">
        <v>36</v>
      </c>
      <c r="O6" s="135" t="s">
        <v>37</v>
      </c>
      <c r="P6" s="136" t="s">
        <v>38</v>
      </c>
    </row>
    <row r="7" spans="2:16" s="11" customFormat="1" ht="15.75" thickBot="1">
      <c r="B7" s="33" t="s">
        <v>60</v>
      </c>
      <c r="C7" s="98">
        <v>2005</v>
      </c>
      <c r="D7" s="99">
        <v>2005</v>
      </c>
      <c r="E7" s="100">
        <v>2005</v>
      </c>
      <c r="F7" s="101">
        <v>1999</v>
      </c>
      <c r="G7" s="99">
        <v>1999</v>
      </c>
      <c r="H7" s="100">
        <v>1999</v>
      </c>
      <c r="I7"/>
      <c r="J7" s="33" t="s">
        <v>60</v>
      </c>
      <c r="K7" s="98">
        <v>2005</v>
      </c>
      <c r="L7" s="99">
        <v>2005</v>
      </c>
      <c r="M7" s="100">
        <v>2005</v>
      </c>
      <c r="N7" s="101">
        <v>1999</v>
      </c>
      <c r="O7" s="99">
        <v>1999</v>
      </c>
      <c r="P7" s="100">
        <v>1999</v>
      </c>
    </row>
    <row r="8" spans="2:16" s="11" customFormat="1" ht="15">
      <c r="B8" s="34" t="s">
        <v>0</v>
      </c>
      <c r="C8" s="137">
        <v>1389</v>
      </c>
      <c r="D8" s="73">
        <v>639</v>
      </c>
      <c r="E8" s="74">
        <v>630</v>
      </c>
      <c r="F8" s="72" t="s">
        <v>41</v>
      </c>
      <c r="G8" s="73" t="s">
        <v>41</v>
      </c>
      <c r="H8" s="74" t="s">
        <v>41</v>
      </c>
      <c r="I8"/>
      <c r="J8" s="34" t="s">
        <v>0</v>
      </c>
      <c r="K8" s="137">
        <v>51</v>
      </c>
      <c r="L8" s="73">
        <v>24</v>
      </c>
      <c r="M8" s="74">
        <v>23</v>
      </c>
      <c r="N8" s="72" t="s">
        <v>41</v>
      </c>
      <c r="O8" s="73" t="s">
        <v>41</v>
      </c>
      <c r="P8" s="74" t="s">
        <v>41</v>
      </c>
    </row>
    <row r="9" spans="2:16" s="11" customFormat="1" ht="15">
      <c r="B9" s="35" t="s">
        <v>42</v>
      </c>
      <c r="C9" s="138">
        <v>1410</v>
      </c>
      <c r="D9" s="76">
        <v>646</v>
      </c>
      <c r="E9" s="77">
        <v>640</v>
      </c>
      <c r="F9" s="75">
        <v>1479</v>
      </c>
      <c r="G9" s="76">
        <v>900</v>
      </c>
      <c r="H9" s="77">
        <v>554</v>
      </c>
      <c r="I9"/>
      <c r="J9" s="35" t="s">
        <v>42</v>
      </c>
      <c r="K9" s="138">
        <v>52</v>
      </c>
      <c r="L9" s="76">
        <v>25</v>
      </c>
      <c r="M9" s="77">
        <v>24</v>
      </c>
      <c r="N9" s="75">
        <v>49</v>
      </c>
      <c r="O9" s="76">
        <v>30</v>
      </c>
      <c r="P9" s="77">
        <v>18</v>
      </c>
    </row>
    <row r="10" spans="2:16" s="11" customFormat="1" ht="15">
      <c r="B10" s="35" t="s">
        <v>1</v>
      </c>
      <c r="C10" s="138">
        <v>1709</v>
      </c>
      <c r="D10" s="76">
        <v>567</v>
      </c>
      <c r="E10" s="77">
        <v>1060</v>
      </c>
      <c r="F10" s="75">
        <v>1511</v>
      </c>
      <c r="G10" s="76">
        <v>601</v>
      </c>
      <c r="H10" s="77">
        <v>853</v>
      </c>
      <c r="I10"/>
      <c r="J10" s="35" t="s">
        <v>1</v>
      </c>
      <c r="K10" s="138">
        <v>55</v>
      </c>
      <c r="L10" s="76">
        <v>18</v>
      </c>
      <c r="M10" s="77">
        <v>34</v>
      </c>
      <c r="N10" s="75">
        <v>49</v>
      </c>
      <c r="O10" s="76">
        <v>19</v>
      </c>
      <c r="P10" s="77">
        <v>27</v>
      </c>
    </row>
    <row r="11" spans="2:16" s="11" customFormat="1" ht="15">
      <c r="B11" s="35" t="s">
        <v>2</v>
      </c>
      <c r="C11" s="138">
        <v>539</v>
      </c>
      <c r="D11" s="76">
        <v>337</v>
      </c>
      <c r="E11" s="77">
        <v>203</v>
      </c>
      <c r="F11" s="75">
        <v>978</v>
      </c>
      <c r="G11" s="76">
        <v>667</v>
      </c>
      <c r="H11" s="77">
        <v>313</v>
      </c>
      <c r="I11"/>
      <c r="J11" s="35" t="s">
        <v>2</v>
      </c>
      <c r="K11" s="138">
        <v>18</v>
      </c>
      <c r="L11" s="76">
        <v>11</v>
      </c>
      <c r="M11" s="77">
        <v>7</v>
      </c>
      <c r="N11" s="75">
        <v>28</v>
      </c>
      <c r="O11" s="76">
        <v>19</v>
      </c>
      <c r="P11" s="77">
        <v>9</v>
      </c>
    </row>
    <row r="12" spans="2:16" s="11" customFormat="1" ht="15">
      <c r="B12" s="35" t="s">
        <v>3</v>
      </c>
      <c r="C12" s="138">
        <v>565</v>
      </c>
      <c r="D12" s="76">
        <v>258</v>
      </c>
      <c r="E12" s="77">
        <v>311</v>
      </c>
      <c r="F12" s="75">
        <v>531</v>
      </c>
      <c r="G12" s="76">
        <v>328</v>
      </c>
      <c r="H12" s="77">
        <v>206</v>
      </c>
      <c r="I12"/>
      <c r="J12" s="35" t="s">
        <v>3</v>
      </c>
      <c r="K12" s="138">
        <v>24</v>
      </c>
      <c r="L12" s="76">
        <v>11</v>
      </c>
      <c r="M12" s="77">
        <v>13</v>
      </c>
      <c r="N12" s="75">
        <v>21</v>
      </c>
      <c r="O12" s="76">
        <v>13</v>
      </c>
      <c r="P12" s="77">
        <v>8</v>
      </c>
    </row>
    <row r="13" spans="2:16" s="11" customFormat="1" ht="15">
      <c r="B13" s="35" t="s">
        <v>4</v>
      </c>
      <c r="C13" s="138">
        <v>2724</v>
      </c>
      <c r="D13" s="76">
        <v>1287</v>
      </c>
      <c r="E13" s="77">
        <v>1031</v>
      </c>
      <c r="F13" s="75">
        <v>2001</v>
      </c>
      <c r="G13" s="76">
        <v>1104</v>
      </c>
      <c r="H13" s="77">
        <v>894</v>
      </c>
      <c r="I13"/>
      <c r="J13" s="35" t="s">
        <v>4</v>
      </c>
      <c r="K13" s="138">
        <v>93</v>
      </c>
      <c r="L13" s="76">
        <v>42</v>
      </c>
      <c r="M13" s="77">
        <v>34</v>
      </c>
      <c r="N13" s="75">
        <v>49</v>
      </c>
      <c r="O13" s="76">
        <v>27</v>
      </c>
      <c r="P13" s="77">
        <v>22</v>
      </c>
    </row>
    <row r="14" spans="2:16" s="11" customFormat="1" ht="15">
      <c r="B14" s="35" t="s">
        <v>5</v>
      </c>
      <c r="C14" s="138">
        <v>1640</v>
      </c>
      <c r="D14" s="76">
        <v>805</v>
      </c>
      <c r="E14" s="77">
        <v>871</v>
      </c>
      <c r="F14" s="75">
        <v>1520</v>
      </c>
      <c r="G14" s="76">
        <v>865</v>
      </c>
      <c r="H14" s="77">
        <v>662</v>
      </c>
      <c r="I14"/>
      <c r="J14" s="35" t="s">
        <v>5</v>
      </c>
      <c r="K14" s="138">
        <v>55</v>
      </c>
      <c r="L14" s="76">
        <v>27</v>
      </c>
      <c r="M14" s="77">
        <v>30</v>
      </c>
      <c r="N14" s="75">
        <v>56</v>
      </c>
      <c r="O14" s="76">
        <v>32</v>
      </c>
      <c r="P14" s="77">
        <v>24</v>
      </c>
    </row>
    <row r="15" spans="2:16" s="11" customFormat="1" ht="15">
      <c r="B15" s="35" t="s">
        <v>6</v>
      </c>
      <c r="C15" s="138">
        <v>874</v>
      </c>
      <c r="D15" s="76">
        <v>588</v>
      </c>
      <c r="E15" s="77">
        <v>303</v>
      </c>
      <c r="F15" s="75">
        <v>874</v>
      </c>
      <c r="G15" s="76">
        <v>615</v>
      </c>
      <c r="H15" s="77">
        <v>262</v>
      </c>
      <c r="I15"/>
      <c r="J15" s="35" t="s">
        <v>6</v>
      </c>
      <c r="K15" s="138">
        <v>32</v>
      </c>
      <c r="L15" s="76">
        <v>22</v>
      </c>
      <c r="M15" s="77">
        <v>11</v>
      </c>
      <c r="N15" s="75">
        <v>28</v>
      </c>
      <c r="O15" s="76">
        <v>20</v>
      </c>
      <c r="P15" s="77">
        <v>8</v>
      </c>
    </row>
    <row r="16" spans="2:16" s="11" customFormat="1" ht="15">
      <c r="B16" s="35" t="s">
        <v>43</v>
      </c>
      <c r="C16" s="138">
        <v>1404</v>
      </c>
      <c r="D16" s="76">
        <v>928</v>
      </c>
      <c r="E16" s="77">
        <v>478</v>
      </c>
      <c r="F16" s="75">
        <v>1350</v>
      </c>
      <c r="G16" s="76">
        <v>829</v>
      </c>
      <c r="H16" s="77">
        <v>539</v>
      </c>
      <c r="I16"/>
      <c r="J16" s="35" t="s">
        <v>43</v>
      </c>
      <c r="K16" s="138">
        <v>56</v>
      </c>
      <c r="L16" s="76">
        <v>37</v>
      </c>
      <c r="M16" s="77">
        <v>19</v>
      </c>
      <c r="N16" s="75">
        <v>33</v>
      </c>
      <c r="O16" s="76">
        <v>21</v>
      </c>
      <c r="P16" s="77">
        <v>13</v>
      </c>
    </row>
    <row r="17" spans="2:16" s="11" customFormat="1" ht="15">
      <c r="B17" s="35" t="s">
        <v>7</v>
      </c>
      <c r="C17" s="138">
        <v>1042</v>
      </c>
      <c r="D17" s="76">
        <v>627</v>
      </c>
      <c r="E17" s="77">
        <v>582</v>
      </c>
      <c r="F17" s="75">
        <v>1513</v>
      </c>
      <c r="G17" s="76">
        <v>608</v>
      </c>
      <c r="H17" s="77">
        <v>731</v>
      </c>
      <c r="I17"/>
      <c r="J17" s="35" t="s">
        <v>7</v>
      </c>
      <c r="K17" s="138">
        <v>41</v>
      </c>
      <c r="L17" s="76">
        <v>25</v>
      </c>
      <c r="M17" s="77">
        <v>23</v>
      </c>
      <c r="N17" s="75">
        <v>39</v>
      </c>
      <c r="O17" s="76">
        <v>16</v>
      </c>
      <c r="P17" s="77">
        <v>19</v>
      </c>
    </row>
    <row r="18" spans="2:16" s="11" customFormat="1" ht="15">
      <c r="B18" s="35" t="s">
        <v>8</v>
      </c>
      <c r="C18" s="138">
        <v>1109</v>
      </c>
      <c r="D18" s="76">
        <v>420</v>
      </c>
      <c r="E18" s="77">
        <v>573</v>
      </c>
      <c r="F18" s="75">
        <v>1496</v>
      </c>
      <c r="G18" s="76">
        <v>542</v>
      </c>
      <c r="H18" s="77">
        <v>872</v>
      </c>
      <c r="I18"/>
      <c r="J18" s="35" t="s">
        <v>8</v>
      </c>
      <c r="K18" s="138">
        <v>43</v>
      </c>
      <c r="L18" s="76">
        <v>16</v>
      </c>
      <c r="M18" s="77">
        <v>22</v>
      </c>
      <c r="N18" s="75">
        <v>36</v>
      </c>
      <c r="O18" s="76">
        <v>13</v>
      </c>
      <c r="P18" s="77">
        <v>21</v>
      </c>
    </row>
    <row r="19" spans="2:16" s="11" customFormat="1" ht="15">
      <c r="B19" s="35" t="s">
        <v>44</v>
      </c>
      <c r="C19" s="138">
        <v>1849</v>
      </c>
      <c r="D19" s="76">
        <v>653</v>
      </c>
      <c r="E19" s="77">
        <v>729</v>
      </c>
      <c r="F19" s="75">
        <v>1583</v>
      </c>
      <c r="G19" s="76">
        <v>644</v>
      </c>
      <c r="H19" s="77">
        <v>774</v>
      </c>
      <c r="I19"/>
      <c r="J19" s="35" t="s">
        <v>44</v>
      </c>
      <c r="K19" s="138">
        <v>66</v>
      </c>
      <c r="L19" s="76">
        <v>23</v>
      </c>
      <c r="M19" s="77">
        <v>26</v>
      </c>
      <c r="N19" s="75">
        <v>44</v>
      </c>
      <c r="O19" s="76">
        <v>18</v>
      </c>
      <c r="P19" s="77">
        <v>21</v>
      </c>
    </row>
    <row r="20" spans="2:16" s="11" customFormat="1" ht="15">
      <c r="B20" s="35" t="s">
        <v>45</v>
      </c>
      <c r="C20" s="138">
        <v>1459</v>
      </c>
      <c r="D20" s="76">
        <v>490</v>
      </c>
      <c r="E20" s="77">
        <v>747</v>
      </c>
      <c r="F20" s="75">
        <v>2030</v>
      </c>
      <c r="G20" s="76">
        <v>1406</v>
      </c>
      <c r="H20" s="77">
        <v>753</v>
      </c>
      <c r="I20"/>
      <c r="J20" s="35" t="s">
        <v>45</v>
      </c>
      <c r="K20" s="138">
        <v>57</v>
      </c>
      <c r="L20" s="76">
        <v>19</v>
      </c>
      <c r="M20" s="77">
        <v>29</v>
      </c>
      <c r="N20" s="75">
        <v>63</v>
      </c>
      <c r="O20" s="76">
        <v>44</v>
      </c>
      <c r="P20" s="77">
        <v>23</v>
      </c>
    </row>
    <row r="21" spans="2:16" s="11" customFormat="1" ht="15">
      <c r="B21" s="35" t="s">
        <v>9</v>
      </c>
      <c r="C21" s="138">
        <v>1072</v>
      </c>
      <c r="D21" s="76">
        <v>477</v>
      </c>
      <c r="E21" s="77">
        <v>373</v>
      </c>
      <c r="F21" s="75" t="s">
        <v>41</v>
      </c>
      <c r="G21" s="76" t="s">
        <v>41</v>
      </c>
      <c r="H21" s="77" t="s">
        <v>41</v>
      </c>
      <c r="I21"/>
      <c r="J21" s="35" t="s">
        <v>9</v>
      </c>
      <c r="K21" s="138">
        <v>49</v>
      </c>
      <c r="L21" s="76">
        <v>22</v>
      </c>
      <c r="M21" s="77">
        <v>17</v>
      </c>
      <c r="N21" s="75" t="s">
        <v>41</v>
      </c>
      <c r="O21" s="76" t="s">
        <v>41</v>
      </c>
      <c r="P21" s="77" t="s">
        <v>41</v>
      </c>
    </row>
    <row r="22" spans="2:16" s="11" customFormat="1" ht="15">
      <c r="B22" s="35" t="s">
        <v>10</v>
      </c>
      <c r="C22" s="138">
        <v>753</v>
      </c>
      <c r="D22" s="76">
        <v>515</v>
      </c>
      <c r="E22" s="77">
        <v>264</v>
      </c>
      <c r="F22" s="75">
        <v>742</v>
      </c>
      <c r="G22" s="76">
        <v>509</v>
      </c>
      <c r="H22" s="77">
        <v>241</v>
      </c>
      <c r="I22"/>
      <c r="J22" s="35" t="s">
        <v>10</v>
      </c>
      <c r="K22" s="138">
        <v>29</v>
      </c>
      <c r="L22" s="76">
        <v>20</v>
      </c>
      <c r="M22" s="77">
        <v>10</v>
      </c>
      <c r="N22" s="75">
        <v>22</v>
      </c>
      <c r="O22" s="76">
        <v>15</v>
      </c>
      <c r="P22" s="77">
        <v>7</v>
      </c>
    </row>
    <row r="23" spans="2:16" s="11" customFormat="1" ht="15">
      <c r="B23" s="35" t="s">
        <v>11</v>
      </c>
      <c r="C23" s="138">
        <v>808</v>
      </c>
      <c r="D23" s="76">
        <v>482</v>
      </c>
      <c r="E23" s="77">
        <v>333</v>
      </c>
      <c r="F23" s="75">
        <v>686</v>
      </c>
      <c r="G23" s="76">
        <v>402</v>
      </c>
      <c r="H23" s="77">
        <v>287</v>
      </c>
      <c r="I23"/>
      <c r="J23" s="35" t="s">
        <v>11</v>
      </c>
      <c r="K23" s="138">
        <v>25</v>
      </c>
      <c r="L23" s="76">
        <v>15</v>
      </c>
      <c r="M23" s="77">
        <v>10</v>
      </c>
      <c r="N23" s="75">
        <v>17</v>
      </c>
      <c r="O23" s="76">
        <v>10</v>
      </c>
      <c r="P23" s="77">
        <v>7</v>
      </c>
    </row>
    <row r="24" spans="2:16" s="11" customFormat="1" ht="15">
      <c r="B24" s="35" t="s">
        <v>46</v>
      </c>
      <c r="C24" s="138">
        <v>1625</v>
      </c>
      <c r="D24" s="76">
        <v>780</v>
      </c>
      <c r="E24" s="77">
        <v>947</v>
      </c>
      <c r="F24" s="75">
        <v>1663</v>
      </c>
      <c r="G24" s="76">
        <v>816</v>
      </c>
      <c r="H24" s="77">
        <v>850</v>
      </c>
      <c r="I24"/>
      <c r="J24" s="35" t="s">
        <v>46</v>
      </c>
      <c r="K24" s="138">
        <v>49</v>
      </c>
      <c r="L24" s="76">
        <v>24</v>
      </c>
      <c r="M24" s="77">
        <v>29</v>
      </c>
      <c r="N24" s="75">
        <v>42</v>
      </c>
      <c r="O24" s="76">
        <v>21</v>
      </c>
      <c r="P24" s="77">
        <v>22</v>
      </c>
    </row>
    <row r="25" spans="2:16" s="11" customFormat="1" ht="15">
      <c r="B25" s="35" t="s">
        <v>12</v>
      </c>
      <c r="C25" s="138">
        <v>1904</v>
      </c>
      <c r="D25" s="76">
        <v>860</v>
      </c>
      <c r="E25" s="77">
        <v>595</v>
      </c>
      <c r="F25" s="75">
        <v>1053</v>
      </c>
      <c r="G25" s="76">
        <v>437</v>
      </c>
      <c r="H25" s="77">
        <v>349</v>
      </c>
      <c r="I25"/>
      <c r="J25" s="35" t="s">
        <v>12</v>
      </c>
      <c r="K25" s="138">
        <v>52</v>
      </c>
      <c r="L25" s="76">
        <v>23</v>
      </c>
      <c r="M25" s="77">
        <v>16</v>
      </c>
      <c r="N25" s="75">
        <v>28</v>
      </c>
      <c r="O25" s="76">
        <v>12</v>
      </c>
      <c r="P25" s="77">
        <v>9</v>
      </c>
    </row>
    <row r="26" spans="2:16" s="11" customFormat="1" ht="15">
      <c r="B26" s="35" t="s">
        <v>13</v>
      </c>
      <c r="C26" s="138">
        <v>1282</v>
      </c>
      <c r="D26" s="76">
        <v>825</v>
      </c>
      <c r="E26" s="77">
        <v>575</v>
      </c>
      <c r="F26" s="75" t="s">
        <v>41</v>
      </c>
      <c r="G26" s="76" t="s">
        <v>41</v>
      </c>
      <c r="H26" s="77" t="s">
        <v>41</v>
      </c>
      <c r="I26"/>
      <c r="J26" s="35" t="s">
        <v>13</v>
      </c>
      <c r="K26" s="138">
        <v>36</v>
      </c>
      <c r="L26" s="76">
        <v>23</v>
      </c>
      <c r="M26" s="77">
        <v>16</v>
      </c>
      <c r="N26" s="75" t="s">
        <v>41</v>
      </c>
      <c r="O26" s="76" t="s">
        <v>41</v>
      </c>
      <c r="P26" s="77" t="s">
        <v>41</v>
      </c>
    </row>
    <row r="27" spans="2:16" s="11" customFormat="1" ht="15">
      <c r="B27" s="35" t="s">
        <v>14</v>
      </c>
      <c r="C27" s="138">
        <v>2084</v>
      </c>
      <c r="D27" s="76">
        <v>1235</v>
      </c>
      <c r="E27" s="77">
        <v>964</v>
      </c>
      <c r="F27" s="75">
        <v>1961</v>
      </c>
      <c r="G27" s="76">
        <v>1169</v>
      </c>
      <c r="H27" s="77">
        <v>793</v>
      </c>
      <c r="I27"/>
      <c r="J27" s="35" t="s">
        <v>14</v>
      </c>
      <c r="K27" s="138">
        <v>54</v>
      </c>
      <c r="L27" s="76">
        <v>34</v>
      </c>
      <c r="M27" s="77">
        <v>27</v>
      </c>
      <c r="N27" s="75">
        <v>52</v>
      </c>
      <c r="O27" s="76">
        <v>31</v>
      </c>
      <c r="P27" s="77">
        <v>21</v>
      </c>
    </row>
    <row r="28" spans="2:16" s="11" customFormat="1" ht="15">
      <c r="B28" s="35" t="s">
        <v>15</v>
      </c>
      <c r="C28" s="138">
        <v>1577</v>
      </c>
      <c r="D28" s="76">
        <v>915</v>
      </c>
      <c r="E28" s="77">
        <v>696</v>
      </c>
      <c r="F28" s="75">
        <v>1144</v>
      </c>
      <c r="G28" s="76">
        <v>691</v>
      </c>
      <c r="H28" s="77">
        <v>467</v>
      </c>
      <c r="I28"/>
      <c r="J28" s="35" t="s">
        <v>15</v>
      </c>
      <c r="K28" s="138">
        <v>59</v>
      </c>
      <c r="L28" s="76">
        <v>34</v>
      </c>
      <c r="M28" s="77">
        <v>26</v>
      </c>
      <c r="N28" s="75">
        <v>39</v>
      </c>
      <c r="O28" s="76">
        <v>24</v>
      </c>
      <c r="P28" s="77">
        <v>16</v>
      </c>
    </row>
    <row r="29" spans="2:16" s="11" customFormat="1" ht="15">
      <c r="B29" s="35" t="s">
        <v>16</v>
      </c>
      <c r="C29" s="138">
        <v>926</v>
      </c>
      <c r="D29" s="76">
        <v>496</v>
      </c>
      <c r="E29" s="77">
        <v>432</v>
      </c>
      <c r="F29" s="75">
        <v>577</v>
      </c>
      <c r="G29" s="76">
        <v>373</v>
      </c>
      <c r="H29" s="77">
        <v>204</v>
      </c>
      <c r="I29"/>
      <c r="J29" s="35" t="s">
        <v>16</v>
      </c>
      <c r="K29" s="138">
        <v>31</v>
      </c>
      <c r="L29" s="76">
        <v>16</v>
      </c>
      <c r="M29" s="77">
        <v>14</v>
      </c>
      <c r="N29" s="75">
        <v>21</v>
      </c>
      <c r="O29" s="76">
        <v>14</v>
      </c>
      <c r="P29" s="77">
        <v>7</v>
      </c>
    </row>
    <row r="30" spans="2:16" s="11" customFormat="1" ht="15">
      <c r="B30" s="35" t="s">
        <v>17</v>
      </c>
      <c r="C30" s="138">
        <v>849</v>
      </c>
      <c r="D30" s="76">
        <v>382</v>
      </c>
      <c r="E30" s="77">
        <v>496</v>
      </c>
      <c r="F30" s="75">
        <v>1177</v>
      </c>
      <c r="G30" s="76">
        <v>631</v>
      </c>
      <c r="H30" s="77">
        <v>612</v>
      </c>
      <c r="I30"/>
      <c r="J30" s="35" t="s">
        <v>17</v>
      </c>
      <c r="K30" s="138">
        <v>32</v>
      </c>
      <c r="L30" s="76">
        <v>15</v>
      </c>
      <c r="M30" s="77">
        <v>19</v>
      </c>
      <c r="N30" s="75">
        <v>31</v>
      </c>
      <c r="O30" s="76">
        <v>16</v>
      </c>
      <c r="P30" s="77">
        <v>16</v>
      </c>
    </row>
    <row r="31" spans="2:16" s="11" customFormat="1" ht="15">
      <c r="B31" s="35" t="s">
        <v>18</v>
      </c>
      <c r="C31" s="138">
        <v>587</v>
      </c>
      <c r="D31" s="76">
        <v>358</v>
      </c>
      <c r="E31" s="77">
        <v>228</v>
      </c>
      <c r="F31" s="75">
        <v>429</v>
      </c>
      <c r="G31" s="76">
        <v>225</v>
      </c>
      <c r="H31" s="77">
        <v>202</v>
      </c>
      <c r="I31"/>
      <c r="J31" s="35" t="s">
        <v>18</v>
      </c>
      <c r="K31" s="138">
        <v>19</v>
      </c>
      <c r="L31" s="76">
        <v>12</v>
      </c>
      <c r="M31" s="77">
        <v>7</v>
      </c>
      <c r="N31" s="75">
        <v>10</v>
      </c>
      <c r="O31" s="76">
        <v>5</v>
      </c>
      <c r="P31" s="77">
        <v>5</v>
      </c>
    </row>
    <row r="32" spans="2:16" s="11" customFormat="1" ht="15">
      <c r="B32" s="35" t="s">
        <v>19</v>
      </c>
      <c r="C32" s="138">
        <v>1077</v>
      </c>
      <c r="D32" s="76">
        <v>614</v>
      </c>
      <c r="E32" s="77">
        <v>574</v>
      </c>
      <c r="F32" s="75">
        <v>515</v>
      </c>
      <c r="G32" s="76">
        <v>311</v>
      </c>
      <c r="H32" s="77">
        <v>219</v>
      </c>
      <c r="I32"/>
      <c r="J32" s="35" t="s">
        <v>19</v>
      </c>
      <c r="K32" s="138">
        <v>37</v>
      </c>
      <c r="L32" s="76">
        <v>21</v>
      </c>
      <c r="M32" s="77">
        <v>20</v>
      </c>
      <c r="N32" s="75">
        <v>21</v>
      </c>
      <c r="O32" s="76">
        <v>13</v>
      </c>
      <c r="P32" s="77">
        <v>9</v>
      </c>
    </row>
    <row r="33" spans="2:16" s="11" customFormat="1" ht="15">
      <c r="B33" s="35" t="s">
        <v>20</v>
      </c>
      <c r="C33" s="138">
        <v>680</v>
      </c>
      <c r="D33" s="76">
        <v>361</v>
      </c>
      <c r="E33" s="77">
        <v>356</v>
      </c>
      <c r="F33" s="75" t="s">
        <v>41</v>
      </c>
      <c r="G33" s="76" t="s">
        <v>41</v>
      </c>
      <c r="H33" s="77" t="s">
        <v>41</v>
      </c>
      <c r="I33"/>
      <c r="J33" s="35" t="s">
        <v>20</v>
      </c>
      <c r="K33" s="138">
        <v>22</v>
      </c>
      <c r="L33" s="76">
        <v>11</v>
      </c>
      <c r="M33" s="77">
        <v>11</v>
      </c>
      <c r="N33" s="75" t="s">
        <v>41</v>
      </c>
      <c r="O33" s="76" t="s">
        <v>41</v>
      </c>
      <c r="P33" s="77" t="s">
        <v>41</v>
      </c>
    </row>
    <row r="34" spans="2:16" s="11" customFormat="1" ht="15">
      <c r="B34" s="35" t="s">
        <v>21</v>
      </c>
      <c r="C34" s="138">
        <v>1144</v>
      </c>
      <c r="D34" s="76">
        <v>603</v>
      </c>
      <c r="E34" s="77">
        <v>534</v>
      </c>
      <c r="F34" s="75">
        <v>1308</v>
      </c>
      <c r="G34" s="76">
        <v>724</v>
      </c>
      <c r="H34" s="77">
        <v>619</v>
      </c>
      <c r="I34"/>
      <c r="J34" s="35" t="s">
        <v>21</v>
      </c>
      <c r="K34" s="138">
        <v>46</v>
      </c>
      <c r="L34" s="76">
        <v>24</v>
      </c>
      <c r="M34" s="77">
        <v>21</v>
      </c>
      <c r="N34" s="75">
        <v>37</v>
      </c>
      <c r="O34" s="76">
        <v>20</v>
      </c>
      <c r="P34" s="77">
        <v>17</v>
      </c>
    </row>
    <row r="35" spans="2:16" s="11" customFormat="1" ht="15">
      <c r="B35" s="35" t="s">
        <v>22</v>
      </c>
      <c r="C35" s="138">
        <v>1653</v>
      </c>
      <c r="D35" s="76">
        <v>691</v>
      </c>
      <c r="E35" s="77">
        <v>973</v>
      </c>
      <c r="F35" s="75">
        <v>1389</v>
      </c>
      <c r="G35" s="76">
        <v>794</v>
      </c>
      <c r="H35" s="77">
        <v>636</v>
      </c>
      <c r="I35"/>
      <c r="J35" s="35" t="s">
        <v>22</v>
      </c>
      <c r="K35" s="138">
        <v>49</v>
      </c>
      <c r="L35" s="76">
        <v>21</v>
      </c>
      <c r="M35" s="77">
        <v>29</v>
      </c>
      <c r="N35" s="75">
        <v>45</v>
      </c>
      <c r="O35" s="76">
        <v>26</v>
      </c>
      <c r="P35" s="77">
        <v>21</v>
      </c>
    </row>
    <row r="36" spans="2:16" s="11" customFormat="1" ht="15">
      <c r="B36" s="35" t="s">
        <v>23</v>
      </c>
      <c r="C36" s="138">
        <v>1060</v>
      </c>
      <c r="D36" s="76">
        <v>703</v>
      </c>
      <c r="E36" s="77">
        <v>257</v>
      </c>
      <c r="F36" s="75">
        <v>1388</v>
      </c>
      <c r="G36" s="76">
        <v>1027</v>
      </c>
      <c r="H36" s="77">
        <v>338</v>
      </c>
      <c r="I36"/>
      <c r="J36" s="35" t="s">
        <v>23</v>
      </c>
      <c r="K36" s="138">
        <v>53</v>
      </c>
      <c r="L36" s="76">
        <v>35</v>
      </c>
      <c r="M36" s="77">
        <v>13</v>
      </c>
      <c r="N36" s="75">
        <v>53</v>
      </c>
      <c r="O36" s="76">
        <v>39</v>
      </c>
      <c r="P36" s="77">
        <v>13</v>
      </c>
    </row>
    <row r="37" spans="2:16" s="11" customFormat="1" ht="15.75" thickBot="1">
      <c r="B37" s="36" t="s">
        <v>24</v>
      </c>
      <c r="C37" s="139">
        <v>1544</v>
      </c>
      <c r="D37" s="79">
        <v>707</v>
      </c>
      <c r="E37" s="80">
        <v>798</v>
      </c>
      <c r="F37" s="78">
        <v>1739</v>
      </c>
      <c r="G37" s="79">
        <v>1055</v>
      </c>
      <c r="H37" s="80">
        <v>684</v>
      </c>
      <c r="I37"/>
      <c r="J37" s="36" t="s">
        <v>24</v>
      </c>
      <c r="K37" s="139">
        <v>48</v>
      </c>
      <c r="L37" s="79">
        <v>22</v>
      </c>
      <c r="M37" s="80">
        <v>25</v>
      </c>
      <c r="N37" s="78">
        <v>55</v>
      </c>
      <c r="O37" s="79">
        <v>34</v>
      </c>
      <c r="P37" s="80">
        <v>22</v>
      </c>
    </row>
    <row r="38" spans="2:10" ht="15">
      <c r="B38" s="93" t="s">
        <v>47</v>
      </c>
      <c r="J38" s="93" t="s">
        <v>47</v>
      </c>
    </row>
    <row r="40" ht="15">
      <c r="B40" s="11"/>
    </row>
    <row r="42" spans="1:9" ht="15">
      <c r="A42" s="237" t="s">
        <v>28</v>
      </c>
      <c r="B42" s="237"/>
      <c r="C42" s="237"/>
      <c r="D42" s="237"/>
      <c r="E42" s="237"/>
      <c r="F42" s="237"/>
      <c r="G42" s="237"/>
      <c r="H42" s="237"/>
      <c r="I42" s="237"/>
    </row>
    <row r="45" ht="15">
      <c r="B45" t="s">
        <v>182</v>
      </c>
    </row>
  </sheetData>
  <mergeCells count="3">
    <mergeCell ref="B1:K1"/>
    <mergeCell ref="A2:I2"/>
    <mergeCell ref="A42:I4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O75"/>
  <sheetViews>
    <sheetView showGridLines="0" workbookViewId="0" topLeftCell="A1"/>
  </sheetViews>
  <sheetFormatPr defaultColWidth="9.140625" defaultRowHeight="15"/>
  <cols>
    <col min="2" max="2" width="20.28125" style="0" bestFit="1" customWidth="1"/>
  </cols>
  <sheetData>
    <row r="1" spans="1:14" ht="18.75">
      <c r="A1" s="5" t="s">
        <v>133</v>
      </c>
      <c r="B1" s="243" t="s">
        <v>208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0" ht="15">
      <c r="A2" s="237" t="s">
        <v>27</v>
      </c>
      <c r="B2" s="237"/>
      <c r="C2" s="237"/>
      <c r="D2" s="237"/>
      <c r="E2" s="237"/>
      <c r="F2" s="237"/>
      <c r="G2" s="237"/>
      <c r="H2" s="237"/>
      <c r="I2" s="237"/>
      <c r="J2" s="1"/>
    </row>
    <row r="4" ht="15.75" thickBot="1">
      <c r="B4" s="96" t="s">
        <v>203</v>
      </c>
    </row>
    <row r="5" spans="2:12" ht="15.75" thickBot="1">
      <c r="B5" s="18" t="s">
        <v>201</v>
      </c>
      <c r="C5" s="129" t="s">
        <v>91</v>
      </c>
      <c r="D5" s="129" t="s">
        <v>57</v>
      </c>
      <c r="E5" s="129" t="s">
        <v>90</v>
      </c>
      <c r="F5" s="129" t="s">
        <v>89</v>
      </c>
      <c r="G5" s="129" t="s">
        <v>39</v>
      </c>
      <c r="H5" s="129" t="s">
        <v>58</v>
      </c>
      <c r="I5" s="129" t="s">
        <v>88</v>
      </c>
      <c r="J5" s="129" t="s">
        <v>87</v>
      </c>
      <c r="K5" s="129" t="s">
        <v>86</v>
      </c>
      <c r="L5" s="130" t="s">
        <v>59</v>
      </c>
    </row>
    <row r="6" spans="2:12" ht="26.25">
      <c r="B6" s="24" t="s">
        <v>0</v>
      </c>
      <c r="C6" s="207">
        <v>0.086</v>
      </c>
      <c r="D6" s="207">
        <v>0.065</v>
      </c>
      <c r="E6" s="207">
        <v>0.063</v>
      </c>
      <c r="F6" s="207">
        <v>0.072</v>
      </c>
      <c r="G6" s="207">
        <v>0.075</v>
      </c>
      <c r="H6" s="207" t="s">
        <v>41</v>
      </c>
      <c r="I6" s="207" t="s">
        <v>41</v>
      </c>
      <c r="J6" s="207" t="s">
        <v>41</v>
      </c>
      <c r="K6" s="207" t="s">
        <v>41</v>
      </c>
      <c r="L6" s="208" t="s">
        <v>41</v>
      </c>
    </row>
    <row r="7" spans="2:12" ht="15">
      <c r="B7" s="6" t="s">
        <v>51</v>
      </c>
      <c r="C7" s="209">
        <v>0.091</v>
      </c>
      <c r="D7" s="209">
        <v>0.067</v>
      </c>
      <c r="E7" s="209">
        <v>0.064</v>
      </c>
      <c r="F7" s="209">
        <v>0.074</v>
      </c>
      <c r="G7" s="209">
        <v>0.077</v>
      </c>
      <c r="H7" s="209">
        <v>0.088</v>
      </c>
      <c r="I7" s="209" t="s">
        <v>41</v>
      </c>
      <c r="J7" s="209" t="s">
        <v>41</v>
      </c>
      <c r="K7" s="209" t="s">
        <v>41</v>
      </c>
      <c r="L7" s="210" t="s">
        <v>41</v>
      </c>
    </row>
    <row r="8" spans="2:12" ht="15">
      <c r="B8" s="6" t="s">
        <v>1</v>
      </c>
      <c r="C8" s="209">
        <v>0.068</v>
      </c>
      <c r="D8" s="209">
        <v>0.061</v>
      </c>
      <c r="E8" s="209">
        <v>0.058</v>
      </c>
      <c r="F8" s="209">
        <v>0.058</v>
      </c>
      <c r="G8" s="209">
        <v>0.05</v>
      </c>
      <c r="H8" s="209">
        <v>0.047</v>
      </c>
      <c r="I8" s="209">
        <v>0.042</v>
      </c>
      <c r="J8" s="209">
        <v>0.039</v>
      </c>
      <c r="K8" s="209">
        <v>0.034</v>
      </c>
      <c r="L8" s="210">
        <v>0.031</v>
      </c>
    </row>
    <row r="9" spans="2:12" ht="15">
      <c r="B9" s="6" t="s">
        <v>2</v>
      </c>
      <c r="C9" s="209">
        <v>0.001</v>
      </c>
      <c r="D9" s="209">
        <v>0.005</v>
      </c>
      <c r="E9" s="209">
        <v>0.005</v>
      </c>
      <c r="F9" s="209">
        <v>0.007</v>
      </c>
      <c r="G9" s="209">
        <v>0.006</v>
      </c>
      <c r="H9" s="209">
        <v>0.006</v>
      </c>
      <c r="I9" s="209" t="s">
        <v>41</v>
      </c>
      <c r="J9" s="209" t="s">
        <v>41</v>
      </c>
      <c r="K9" s="209" t="s">
        <v>41</v>
      </c>
      <c r="L9" s="210" t="s">
        <v>41</v>
      </c>
    </row>
    <row r="10" spans="2:12" ht="15">
      <c r="B10" s="6" t="s">
        <v>3</v>
      </c>
      <c r="C10" s="209">
        <v>0</v>
      </c>
      <c r="D10" s="209">
        <v>0</v>
      </c>
      <c r="E10" s="209">
        <v>0</v>
      </c>
      <c r="F10" s="209">
        <v>0</v>
      </c>
      <c r="G10" s="209">
        <v>0</v>
      </c>
      <c r="H10" s="209">
        <v>0.001</v>
      </c>
      <c r="I10" s="209">
        <v>0.001</v>
      </c>
      <c r="J10" s="209">
        <v>0</v>
      </c>
      <c r="K10" s="209" t="s">
        <v>41</v>
      </c>
      <c r="L10" s="210" t="s">
        <v>41</v>
      </c>
    </row>
    <row r="11" spans="2:12" ht="15">
      <c r="B11" s="6" t="s">
        <v>4</v>
      </c>
      <c r="C11" s="209">
        <v>0.271</v>
      </c>
      <c r="D11" s="209">
        <v>0.207</v>
      </c>
      <c r="E11" s="209">
        <v>0.307</v>
      </c>
      <c r="F11" s="209">
        <v>0.41</v>
      </c>
      <c r="G11" s="209">
        <v>0.486</v>
      </c>
      <c r="H11" s="209">
        <v>0.424</v>
      </c>
      <c r="I11" s="209">
        <v>0.476</v>
      </c>
      <c r="J11" s="209">
        <v>0.517</v>
      </c>
      <c r="K11" s="209">
        <v>0.723</v>
      </c>
      <c r="L11" s="210">
        <v>0.745</v>
      </c>
    </row>
    <row r="12" spans="2:12" ht="15">
      <c r="B12" s="6" t="s">
        <v>5</v>
      </c>
      <c r="C12" s="209">
        <v>0.144</v>
      </c>
      <c r="D12" s="209">
        <v>0.101</v>
      </c>
      <c r="E12" s="209">
        <v>0.079</v>
      </c>
      <c r="F12" s="209">
        <v>0.091</v>
      </c>
      <c r="G12" s="209">
        <v>0.112</v>
      </c>
      <c r="H12" s="209">
        <v>0.164</v>
      </c>
      <c r="I12" s="209">
        <v>0.213</v>
      </c>
      <c r="J12" s="209">
        <v>0.25</v>
      </c>
      <c r="K12" s="209">
        <v>0.258</v>
      </c>
      <c r="L12" s="210">
        <v>0.252</v>
      </c>
    </row>
    <row r="13" spans="2:12" ht="15">
      <c r="B13" s="6" t="s">
        <v>6</v>
      </c>
      <c r="C13" s="209">
        <v>0.017</v>
      </c>
      <c r="D13" s="209">
        <v>0.002</v>
      </c>
      <c r="E13" s="209">
        <v>0.003</v>
      </c>
      <c r="F13" s="209">
        <v>0.005</v>
      </c>
      <c r="G13" s="209">
        <v>0.015</v>
      </c>
      <c r="H13" s="209">
        <v>0.004</v>
      </c>
      <c r="I13" s="209">
        <v>0.005</v>
      </c>
      <c r="J13" s="209" t="s">
        <v>41</v>
      </c>
      <c r="K13" s="209" t="s">
        <v>41</v>
      </c>
      <c r="L13" s="210" t="s">
        <v>41</v>
      </c>
    </row>
    <row r="14" spans="2:12" ht="15">
      <c r="B14" s="6" t="s">
        <v>43</v>
      </c>
      <c r="C14" s="209">
        <v>0.204</v>
      </c>
      <c r="D14" s="209">
        <v>0.153</v>
      </c>
      <c r="E14" s="209">
        <v>0.134</v>
      </c>
      <c r="F14" s="209">
        <v>0.119</v>
      </c>
      <c r="G14" s="209">
        <v>0.102</v>
      </c>
      <c r="H14" s="209">
        <v>0.097</v>
      </c>
      <c r="I14" s="209">
        <v>0.101</v>
      </c>
      <c r="J14" s="209">
        <v>0.112</v>
      </c>
      <c r="K14" s="209">
        <v>0.138</v>
      </c>
      <c r="L14" s="210">
        <v>0.086</v>
      </c>
    </row>
    <row r="15" spans="2:12" ht="15">
      <c r="B15" s="6" t="s">
        <v>7</v>
      </c>
      <c r="C15" s="209">
        <v>0.007</v>
      </c>
      <c r="D15" s="209">
        <v>0.039</v>
      </c>
      <c r="E15" s="209">
        <v>0.027</v>
      </c>
      <c r="F15" s="209">
        <v>0.03</v>
      </c>
      <c r="G15" s="209">
        <v>0.031</v>
      </c>
      <c r="H15" s="209">
        <v>0.021</v>
      </c>
      <c r="I15" s="209">
        <v>0.008</v>
      </c>
      <c r="J15" s="209">
        <v>0.09</v>
      </c>
      <c r="K15" s="209">
        <v>0.016</v>
      </c>
      <c r="L15" s="210">
        <v>0.04</v>
      </c>
    </row>
    <row r="16" spans="2:12" ht="15">
      <c r="B16" s="6" t="s">
        <v>8</v>
      </c>
      <c r="C16" s="209">
        <v>0.005</v>
      </c>
      <c r="D16" s="209">
        <v>0.004</v>
      </c>
      <c r="E16" s="209">
        <v>0.005</v>
      </c>
      <c r="F16" s="209">
        <v>0.003</v>
      </c>
      <c r="G16" s="209">
        <v>0.004</v>
      </c>
      <c r="H16" s="209">
        <v>0.005</v>
      </c>
      <c r="I16" s="209">
        <v>0.004</v>
      </c>
      <c r="J16" s="209">
        <v>0.004</v>
      </c>
      <c r="K16" s="209">
        <v>0.004</v>
      </c>
      <c r="L16" s="210">
        <v>0.005</v>
      </c>
    </row>
    <row r="17" spans="2:12" ht="15">
      <c r="B17" s="6" t="s">
        <v>44</v>
      </c>
      <c r="C17" s="209">
        <v>0.165</v>
      </c>
      <c r="D17" s="209">
        <v>0.126</v>
      </c>
      <c r="E17" s="209">
        <v>0.122</v>
      </c>
      <c r="F17" s="209">
        <v>0.13</v>
      </c>
      <c r="G17" s="209">
        <v>0.118</v>
      </c>
      <c r="H17" s="209">
        <v>0.125</v>
      </c>
      <c r="I17" s="209">
        <v>0.121</v>
      </c>
      <c r="J17" s="209">
        <v>0.12</v>
      </c>
      <c r="K17" s="209">
        <v>0.134</v>
      </c>
      <c r="L17" s="210">
        <v>0.157</v>
      </c>
    </row>
    <row r="18" spans="2:12" ht="15">
      <c r="B18" s="6" t="s">
        <v>45</v>
      </c>
      <c r="C18" s="209">
        <v>0.001</v>
      </c>
      <c r="D18" s="209">
        <v>0.006</v>
      </c>
      <c r="E18" s="209">
        <v>0.008</v>
      </c>
      <c r="F18" s="209">
        <v>0.004</v>
      </c>
      <c r="G18" s="209">
        <v>0.003</v>
      </c>
      <c r="H18" s="209">
        <v>0.003</v>
      </c>
      <c r="I18" s="209">
        <v>0.002</v>
      </c>
      <c r="J18" s="209">
        <v>0.001</v>
      </c>
      <c r="K18" s="209">
        <v>0.001</v>
      </c>
      <c r="L18" s="210">
        <v>0</v>
      </c>
    </row>
    <row r="19" spans="2:12" ht="15">
      <c r="B19" s="6" t="s">
        <v>9</v>
      </c>
      <c r="C19" s="209">
        <v>0.007</v>
      </c>
      <c r="D19" s="209">
        <v>0.009</v>
      </c>
      <c r="E19" s="209">
        <v>0.007</v>
      </c>
      <c r="F19" s="209">
        <v>0.003</v>
      </c>
      <c r="G19" s="209" t="s">
        <v>41</v>
      </c>
      <c r="H19" s="209" t="s">
        <v>41</v>
      </c>
      <c r="I19" s="209" t="s">
        <v>41</v>
      </c>
      <c r="J19" s="209" t="s">
        <v>41</v>
      </c>
      <c r="K19" s="209" t="s">
        <v>41</v>
      </c>
      <c r="L19" s="210" t="s">
        <v>41</v>
      </c>
    </row>
    <row r="20" spans="2:12" ht="15">
      <c r="B20" s="6" t="s">
        <v>10</v>
      </c>
      <c r="C20" s="209">
        <v>0.037</v>
      </c>
      <c r="D20" s="209">
        <v>0.009</v>
      </c>
      <c r="E20" s="209">
        <v>0.01</v>
      </c>
      <c r="F20" s="209">
        <v>0.015</v>
      </c>
      <c r="G20" s="209">
        <v>0.016</v>
      </c>
      <c r="H20" s="209">
        <v>0.005</v>
      </c>
      <c r="I20" s="209">
        <v>0.006</v>
      </c>
      <c r="J20" s="209" t="s">
        <v>41</v>
      </c>
      <c r="K20" s="209" t="s">
        <v>41</v>
      </c>
      <c r="L20" s="210" t="s">
        <v>41</v>
      </c>
    </row>
    <row r="21" spans="2:12" ht="15">
      <c r="B21" s="6" t="s">
        <v>11</v>
      </c>
      <c r="C21" s="209">
        <v>0.04</v>
      </c>
      <c r="D21" s="209">
        <v>0.02</v>
      </c>
      <c r="E21" s="209">
        <v>0.046</v>
      </c>
      <c r="F21" s="209">
        <v>0.029</v>
      </c>
      <c r="G21" s="209">
        <v>0.017</v>
      </c>
      <c r="H21" s="209">
        <v>0.018</v>
      </c>
      <c r="I21" s="209">
        <v>0.02</v>
      </c>
      <c r="J21" s="209" t="s">
        <v>41</v>
      </c>
      <c r="K21" s="209" t="s">
        <v>41</v>
      </c>
      <c r="L21" s="210" t="s">
        <v>41</v>
      </c>
    </row>
    <row r="22" spans="2:12" ht="15">
      <c r="B22" s="6" t="s">
        <v>46</v>
      </c>
      <c r="C22" s="209">
        <v>0.015</v>
      </c>
      <c r="D22" s="209">
        <v>0.019</v>
      </c>
      <c r="E22" s="209">
        <v>0.039</v>
      </c>
      <c r="F22" s="209">
        <v>0.04</v>
      </c>
      <c r="G22" s="209">
        <v>0.034</v>
      </c>
      <c r="H22" s="209">
        <v>0.031</v>
      </c>
      <c r="I22" s="209">
        <v>0.019</v>
      </c>
      <c r="J22" s="209">
        <v>0.021</v>
      </c>
      <c r="K22" s="209">
        <v>0.028</v>
      </c>
      <c r="L22" s="210">
        <v>0.012</v>
      </c>
    </row>
    <row r="23" spans="2:12" ht="15">
      <c r="B23" s="6" t="s">
        <v>12</v>
      </c>
      <c r="C23" s="209">
        <v>0.048</v>
      </c>
      <c r="D23" s="209">
        <v>0.064</v>
      </c>
      <c r="E23" s="209">
        <v>0.058</v>
      </c>
      <c r="F23" s="209">
        <v>0.046</v>
      </c>
      <c r="G23" s="209">
        <v>0.026</v>
      </c>
      <c r="H23" s="209">
        <v>0.035</v>
      </c>
      <c r="I23" s="209">
        <v>0.052</v>
      </c>
      <c r="J23" s="209" t="s">
        <v>41</v>
      </c>
      <c r="K23" s="209" t="s">
        <v>41</v>
      </c>
      <c r="L23" s="210" t="s">
        <v>41</v>
      </c>
    </row>
    <row r="24" spans="2:12" ht="15">
      <c r="B24" s="6" t="s">
        <v>13</v>
      </c>
      <c r="C24" s="209">
        <v>0.001</v>
      </c>
      <c r="D24" s="209">
        <v>0.002</v>
      </c>
      <c r="E24" s="209">
        <v>0.003</v>
      </c>
      <c r="F24" s="209" t="s">
        <v>41</v>
      </c>
      <c r="G24" s="209" t="s">
        <v>41</v>
      </c>
      <c r="H24" s="209" t="s">
        <v>41</v>
      </c>
      <c r="I24" s="209" t="s">
        <v>41</v>
      </c>
      <c r="J24" s="209" t="s">
        <v>41</v>
      </c>
      <c r="K24" s="209" t="s">
        <v>41</v>
      </c>
      <c r="L24" s="210" t="s">
        <v>41</v>
      </c>
    </row>
    <row r="25" spans="2:12" ht="15">
      <c r="B25" s="6" t="s">
        <v>14</v>
      </c>
      <c r="C25" s="209">
        <v>0.039</v>
      </c>
      <c r="D25" s="209">
        <v>0.035</v>
      </c>
      <c r="E25" s="209">
        <v>0.037</v>
      </c>
      <c r="F25" s="209">
        <v>0.041</v>
      </c>
      <c r="G25" s="209">
        <v>0.041</v>
      </c>
      <c r="H25" s="209">
        <v>0.041</v>
      </c>
      <c r="I25" s="209">
        <v>0.038</v>
      </c>
      <c r="J25" s="209">
        <v>0.04</v>
      </c>
      <c r="K25" s="209">
        <v>0.032</v>
      </c>
      <c r="L25" s="210">
        <v>0.032</v>
      </c>
    </row>
    <row r="26" spans="2:12" ht="15">
      <c r="B26" s="6" t="s">
        <v>15</v>
      </c>
      <c r="C26" s="209">
        <v>0.271</v>
      </c>
      <c r="D26" s="209">
        <v>0.184</v>
      </c>
      <c r="E26" s="209">
        <v>0.197</v>
      </c>
      <c r="F26" s="209">
        <v>0.228</v>
      </c>
      <c r="G26" s="209">
        <v>0.197</v>
      </c>
      <c r="H26" s="209">
        <v>0.154</v>
      </c>
      <c r="I26" s="209">
        <v>0.178</v>
      </c>
      <c r="J26" s="209">
        <v>0.143</v>
      </c>
      <c r="K26" s="209">
        <v>0.143</v>
      </c>
      <c r="L26" s="210">
        <v>0.111</v>
      </c>
    </row>
    <row r="27" spans="2:12" ht="15">
      <c r="B27" s="6" t="s">
        <v>16</v>
      </c>
      <c r="C27" s="209">
        <v>0.018</v>
      </c>
      <c r="D27" s="209">
        <v>0.102</v>
      </c>
      <c r="E27" s="209">
        <v>0.08</v>
      </c>
      <c r="F27" s="209">
        <v>0.086</v>
      </c>
      <c r="G27" s="209">
        <v>0.085</v>
      </c>
      <c r="H27" s="209" t="s">
        <v>41</v>
      </c>
      <c r="I27" s="209" t="s">
        <v>41</v>
      </c>
      <c r="J27" s="209" t="s">
        <v>41</v>
      </c>
      <c r="K27" s="209" t="s">
        <v>41</v>
      </c>
      <c r="L27" s="210" t="s">
        <v>41</v>
      </c>
    </row>
    <row r="28" spans="2:12" ht="15">
      <c r="B28" s="6" t="s">
        <v>17</v>
      </c>
      <c r="C28" s="209">
        <v>0.346</v>
      </c>
      <c r="D28" s="209">
        <v>0.133</v>
      </c>
      <c r="E28" s="209">
        <v>0.109</v>
      </c>
      <c r="F28" s="209">
        <v>0.132</v>
      </c>
      <c r="G28" s="209">
        <v>0.138</v>
      </c>
      <c r="H28" s="209">
        <v>0.148</v>
      </c>
      <c r="I28" s="209">
        <v>0.16</v>
      </c>
      <c r="J28" s="209">
        <v>0.093</v>
      </c>
      <c r="K28" s="209">
        <v>0.132</v>
      </c>
      <c r="L28" s="210">
        <v>0.145</v>
      </c>
    </row>
    <row r="29" spans="2:12" ht="15">
      <c r="B29" s="6" t="s">
        <v>18</v>
      </c>
      <c r="C29" s="209">
        <v>0.002</v>
      </c>
      <c r="D29" s="209">
        <v>0.004</v>
      </c>
      <c r="E29" s="209">
        <v>0.005</v>
      </c>
      <c r="F29" s="209">
        <v>0.005</v>
      </c>
      <c r="G29" s="209">
        <v>0.009</v>
      </c>
      <c r="H29" s="209">
        <v>0.004</v>
      </c>
      <c r="I29" s="209">
        <v>0.004</v>
      </c>
      <c r="J29" s="209" t="s">
        <v>41</v>
      </c>
      <c r="K29" s="209" t="s">
        <v>41</v>
      </c>
      <c r="L29" s="210" t="s">
        <v>41</v>
      </c>
    </row>
    <row r="30" spans="2:12" ht="15">
      <c r="B30" s="6" t="s">
        <v>19</v>
      </c>
      <c r="C30" s="209">
        <v>0.025</v>
      </c>
      <c r="D30" s="209">
        <v>0.012</v>
      </c>
      <c r="E30" s="209">
        <v>0.013</v>
      </c>
      <c r="F30" s="209">
        <v>0.026</v>
      </c>
      <c r="G30" s="209">
        <v>0.019</v>
      </c>
      <c r="H30" s="209" t="s">
        <v>41</v>
      </c>
      <c r="I30" s="209" t="s">
        <v>41</v>
      </c>
      <c r="J30" s="209" t="s">
        <v>41</v>
      </c>
      <c r="K30" s="209" t="s">
        <v>41</v>
      </c>
      <c r="L30" s="210" t="s">
        <v>41</v>
      </c>
    </row>
    <row r="31" spans="2:12" ht="15">
      <c r="B31" s="6" t="s">
        <v>20</v>
      </c>
      <c r="C31" s="209">
        <v>0.002</v>
      </c>
      <c r="D31" s="209">
        <v>0.001</v>
      </c>
      <c r="E31" s="209">
        <v>0.001</v>
      </c>
      <c r="F31" s="209">
        <v>0.002</v>
      </c>
      <c r="G31" s="209">
        <v>0.006</v>
      </c>
      <c r="H31" s="209">
        <v>0.003</v>
      </c>
      <c r="I31" s="209" t="s">
        <v>41</v>
      </c>
      <c r="J31" s="209" t="s">
        <v>41</v>
      </c>
      <c r="K31" s="209" t="s">
        <v>41</v>
      </c>
      <c r="L31" s="210" t="s">
        <v>41</v>
      </c>
    </row>
    <row r="32" spans="2:12" ht="15">
      <c r="B32" s="6" t="s">
        <v>21</v>
      </c>
      <c r="C32" s="209">
        <v>0.277</v>
      </c>
      <c r="D32" s="209">
        <v>0.227</v>
      </c>
      <c r="E32" s="209">
        <v>0.246</v>
      </c>
      <c r="F32" s="209">
        <v>0.256</v>
      </c>
      <c r="G32" s="209">
        <v>0.259</v>
      </c>
      <c r="H32" s="209">
        <v>0.277</v>
      </c>
      <c r="I32" s="209">
        <v>0.254</v>
      </c>
      <c r="J32" s="209">
        <v>0.216</v>
      </c>
      <c r="K32" s="209">
        <v>0.194</v>
      </c>
      <c r="L32" s="210">
        <v>0.211</v>
      </c>
    </row>
    <row r="33" spans="2:12" ht="15">
      <c r="B33" s="6" t="s">
        <v>22</v>
      </c>
      <c r="C33" s="209">
        <v>0.03</v>
      </c>
      <c r="D33" s="209">
        <v>0.033</v>
      </c>
      <c r="E33" s="209">
        <v>0.121</v>
      </c>
      <c r="F33" s="209">
        <v>0.228</v>
      </c>
      <c r="G33" s="209">
        <v>0.241</v>
      </c>
      <c r="H33" s="209">
        <v>0.232</v>
      </c>
      <c r="I33" s="209">
        <v>0.252</v>
      </c>
      <c r="J33" s="209">
        <v>0.364</v>
      </c>
      <c r="K33" s="209">
        <v>0.379</v>
      </c>
      <c r="L33" s="210">
        <v>0.375</v>
      </c>
    </row>
    <row r="34" spans="2:12" ht="15">
      <c r="B34" s="6" t="s">
        <v>23</v>
      </c>
      <c r="C34" s="209" t="s">
        <v>41</v>
      </c>
      <c r="D34" s="209" t="s">
        <v>41</v>
      </c>
      <c r="E34" s="209" t="s">
        <v>41</v>
      </c>
      <c r="F34" s="209">
        <v>0.001</v>
      </c>
      <c r="G34" s="209" t="s">
        <v>41</v>
      </c>
      <c r="H34" s="209" t="s">
        <v>41</v>
      </c>
      <c r="I34" s="209" t="s">
        <v>41</v>
      </c>
      <c r="J34" s="209" t="s">
        <v>41</v>
      </c>
      <c r="K34" s="209" t="s">
        <v>41</v>
      </c>
      <c r="L34" s="210" t="s">
        <v>41</v>
      </c>
    </row>
    <row r="35" spans="2:12" ht="15.75" thickBot="1">
      <c r="B35" s="7" t="s">
        <v>24</v>
      </c>
      <c r="C35" s="211">
        <v>0.169</v>
      </c>
      <c r="D35" s="211">
        <v>0.15</v>
      </c>
      <c r="E35" s="211">
        <v>0.161</v>
      </c>
      <c r="F35" s="211">
        <v>0.209</v>
      </c>
      <c r="G35" s="211">
        <v>0.304</v>
      </c>
      <c r="H35" s="211">
        <v>0.319</v>
      </c>
      <c r="I35" s="211">
        <v>0.326</v>
      </c>
      <c r="J35" s="211">
        <v>0.301</v>
      </c>
      <c r="K35" s="211">
        <v>0.29</v>
      </c>
      <c r="L35" s="212">
        <v>0.253</v>
      </c>
    </row>
    <row r="38" spans="1:9" ht="15">
      <c r="A38" s="237" t="s">
        <v>28</v>
      </c>
      <c r="B38" s="237"/>
      <c r="C38" s="237"/>
      <c r="D38" s="237"/>
      <c r="E38" s="237"/>
      <c r="F38" s="237"/>
      <c r="G38" s="237"/>
      <c r="H38" s="237"/>
      <c r="I38" s="237"/>
    </row>
    <row r="40" ht="15.75" thickBot="1">
      <c r="B40" s="96" t="s">
        <v>202</v>
      </c>
    </row>
    <row r="41" spans="2:12" s="11" customFormat="1" ht="15.75" thickBot="1">
      <c r="B41" s="18" t="s">
        <v>151</v>
      </c>
      <c r="C41" s="129">
        <v>2000</v>
      </c>
      <c r="D41" s="129">
        <v>2001</v>
      </c>
      <c r="E41" s="129">
        <v>2002</v>
      </c>
      <c r="F41" s="129">
        <v>2003</v>
      </c>
      <c r="G41" s="129">
        <v>2004</v>
      </c>
      <c r="H41" s="129">
        <v>2005</v>
      </c>
      <c r="I41" s="129">
        <v>2006</v>
      </c>
      <c r="J41" s="129">
        <v>2007</v>
      </c>
      <c r="K41" s="129">
        <v>2008</v>
      </c>
      <c r="L41" s="130">
        <v>2009</v>
      </c>
    </row>
    <row r="42" spans="2:12" s="11" customFormat="1" ht="15">
      <c r="B42" s="24" t="s">
        <v>134</v>
      </c>
      <c r="C42" s="19">
        <v>4419.4755000000005</v>
      </c>
      <c r="D42" s="19">
        <v>4760.8378</v>
      </c>
      <c r="E42" s="19">
        <v>4976.784000000001</v>
      </c>
      <c r="F42" s="19">
        <v>8639.035</v>
      </c>
      <c r="G42" s="19">
        <v>10868.928</v>
      </c>
      <c r="H42" s="19">
        <v>11713.3345</v>
      </c>
      <c r="I42" s="19">
        <v>9435.2155</v>
      </c>
      <c r="J42" s="19">
        <v>4814.94</v>
      </c>
      <c r="K42" s="19">
        <v>5477.36575</v>
      </c>
      <c r="L42" s="20">
        <v>8659.309</v>
      </c>
    </row>
    <row r="43" spans="2:12" s="11" customFormat="1" ht="15">
      <c r="B43" s="6" t="s">
        <v>135</v>
      </c>
      <c r="C43" s="9">
        <v>23944.9767</v>
      </c>
      <c r="D43" s="9">
        <v>24073.9538</v>
      </c>
      <c r="E43" s="9">
        <v>22208.2925</v>
      </c>
      <c r="F43" s="9">
        <v>24378.574099999994</v>
      </c>
      <c r="G43" s="9">
        <v>30985.593569999997</v>
      </c>
      <c r="H43" s="9">
        <v>27348.195900000002</v>
      </c>
      <c r="I43" s="9">
        <v>19115.1555</v>
      </c>
      <c r="J43" s="9">
        <v>14498.67</v>
      </c>
      <c r="K43" s="9">
        <v>17845.2717</v>
      </c>
      <c r="L43" s="21">
        <v>27244.96006</v>
      </c>
    </row>
    <row r="44" spans="2:12" s="11" customFormat="1" ht="15">
      <c r="B44" s="6" t="s">
        <v>136</v>
      </c>
      <c r="C44" s="9">
        <v>10446.709299999999</v>
      </c>
      <c r="D44" s="9">
        <v>11733.110799999999</v>
      </c>
      <c r="E44" s="9">
        <v>9687.46756</v>
      </c>
      <c r="F44" s="9">
        <v>13466.726649999999</v>
      </c>
      <c r="G44" s="9">
        <v>15644.6218</v>
      </c>
      <c r="H44" s="9">
        <v>17028.3576</v>
      </c>
      <c r="I44" s="9">
        <v>15830.1144</v>
      </c>
      <c r="J44" s="9">
        <v>10987.95</v>
      </c>
      <c r="K44" s="9">
        <v>10527.12125</v>
      </c>
      <c r="L44" s="21">
        <v>17598.59105</v>
      </c>
    </row>
    <row r="45" spans="2:12" s="11" customFormat="1" ht="15">
      <c r="B45" s="6" t="s">
        <v>137</v>
      </c>
      <c r="C45" s="9">
        <v>8293.6784</v>
      </c>
      <c r="D45" s="9">
        <v>10120.474799999998</v>
      </c>
      <c r="E45" s="9">
        <v>8106.1832699999995</v>
      </c>
      <c r="F45" s="9">
        <v>9496.2746</v>
      </c>
      <c r="G45" s="9">
        <v>11393.6911</v>
      </c>
      <c r="H45" s="9">
        <v>11396.687999999998</v>
      </c>
      <c r="I45" s="9">
        <v>7970.613500000001</v>
      </c>
      <c r="J45" s="9">
        <v>4863.23</v>
      </c>
      <c r="K45" s="9">
        <v>5764.7585</v>
      </c>
      <c r="L45" s="21">
        <v>9665.76369</v>
      </c>
    </row>
    <row r="46" spans="2:12" s="11" customFormat="1" ht="15">
      <c r="B46" s="6" t="s">
        <v>138</v>
      </c>
      <c r="C46" s="9">
        <v>7267.8903</v>
      </c>
      <c r="D46" s="9">
        <v>10427.6935</v>
      </c>
      <c r="E46" s="9">
        <v>13862.559299999999</v>
      </c>
      <c r="F46" s="9">
        <v>13761.17727</v>
      </c>
      <c r="G46" s="9">
        <v>14522.1691</v>
      </c>
      <c r="H46" s="9">
        <v>12852.2691</v>
      </c>
      <c r="I46" s="9">
        <v>12135.3842</v>
      </c>
      <c r="J46" s="9">
        <v>7447.85</v>
      </c>
      <c r="K46" s="9">
        <v>9086.6403</v>
      </c>
      <c r="L46" s="21">
        <v>11784.8635</v>
      </c>
    </row>
    <row r="47" spans="2:15" s="11" customFormat="1" ht="15">
      <c r="B47" s="6" t="s">
        <v>139</v>
      </c>
      <c r="C47" s="9">
        <v>85529.10454999999</v>
      </c>
      <c r="D47" s="9">
        <v>104398.13190000001</v>
      </c>
      <c r="E47" s="9">
        <v>90304.31795000001</v>
      </c>
      <c r="F47" s="9">
        <v>82550.2596</v>
      </c>
      <c r="G47" s="9">
        <v>101514.9565</v>
      </c>
      <c r="H47" s="9">
        <v>72706.51861</v>
      </c>
      <c r="I47" s="9">
        <v>65023.91107999999</v>
      </c>
      <c r="J47" s="9">
        <v>50264.06</v>
      </c>
      <c r="K47" s="9">
        <v>47220.49791</v>
      </c>
      <c r="L47" s="21">
        <v>50811.55115</v>
      </c>
      <c r="O47" s="64"/>
    </row>
    <row r="48" spans="2:12" s="11" customFormat="1" ht="15">
      <c r="B48" s="6" t="s">
        <v>140</v>
      </c>
      <c r="C48" s="9">
        <v>9289.6578</v>
      </c>
      <c r="D48" s="9">
        <v>8418.771</v>
      </c>
      <c r="E48" s="9">
        <v>9480.8926</v>
      </c>
      <c r="F48" s="9">
        <v>11798.095800000001</v>
      </c>
      <c r="G48" s="9">
        <v>15613.069800000001</v>
      </c>
      <c r="H48" s="9">
        <v>12912.647659999999</v>
      </c>
      <c r="I48" s="9">
        <v>13935.0741</v>
      </c>
      <c r="J48" s="9">
        <v>10456.73</v>
      </c>
      <c r="K48" s="9">
        <v>9733.62363</v>
      </c>
      <c r="L48" s="21">
        <v>17217.96112</v>
      </c>
    </row>
    <row r="49" spans="2:12" s="11" customFormat="1" ht="15">
      <c r="B49" s="6" t="s">
        <v>141</v>
      </c>
      <c r="C49" s="9">
        <v>9717.571499999998</v>
      </c>
      <c r="D49" s="9">
        <v>12377.158</v>
      </c>
      <c r="E49" s="9">
        <v>13158.549</v>
      </c>
      <c r="F49" s="9">
        <v>14632.1885</v>
      </c>
      <c r="G49" s="9">
        <v>15346.118720000002</v>
      </c>
      <c r="H49" s="9">
        <v>15092.601750000002</v>
      </c>
      <c r="I49" s="9">
        <v>15466.695000000002</v>
      </c>
      <c r="J49" s="9">
        <v>13434.82</v>
      </c>
      <c r="K49" s="9">
        <v>12932.5937</v>
      </c>
      <c r="L49" s="21">
        <v>21693.34171</v>
      </c>
    </row>
    <row r="50" spans="2:12" s="11" customFormat="1" ht="15">
      <c r="B50" s="6" t="s">
        <v>142</v>
      </c>
      <c r="C50" s="9">
        <v>8652.1981</v>
      </c>
      <c r="D50" s="9">
        <v>8731.385</v>
      </c>
      <c r="E50" s="9">
        <v>10798.6746</v>
      </c>
      <c r="F50" s="9">
        <v>14154.97165</v>
      </c>
      <c r="G50" s="9">
        <v>16333.743699999999</v>
      </c>
      <c r="H50" s="9">
        <v>11982.336399999998</v>
      </c>
      <c r="I50" s="9">
        <v>10264.8953</v>
      </c>
      <c r="J50" s="9">
        <v>8568.11</v>
      </c>
      <c r="K50" s="9">
        <v>8566.08929</v>
      </c>
      <c r="L50" s="21">
        <v>11858.0784</v>
      </c>
    </row>
    <row r="51" spans="2:12" s="11" customFormat="1" ht="15">
      <c r="B51" s="6" t="s">
        <v>72</v>
      </c>
      <c r="C51" s="9">
        <v>11553.0865</v>
      </c>
      <c r="D51" s="9">
        <v>14193.8684</v>
      </c>
      <c r="E51" s="9">
        <v>14414.0957</v>
      </c>
      <c r="F51" s="9">
        <v>17055.846400000002</v>
      </c>
      <c r="G51" s="9">
        <v>15231.792000000001</v>
      </c>
      <c r="H51" s="9">
        <v>17054.0611</v>
      </c>
      <c r="I51" s="9">
        <v>14027.3955</v>
      </c>
      <c r="J51" s="9">
        <v>11485.26</v>
      </c>
      <c r="K51" s="9">
        <v>15796.1345</v>
      </c>
      <c r="L51" s="21">
        <v>30869.6214</v>
      </c>
    </row>
    <row r="52" spans="2:12" s="11" customFormat="1" ht="15">
      <c r="B52" s="6" t="s">
        <v>143</v>
      </c>
      <c r="C52" s="9">
        <v>28123.5415</v>
      </c>
      <c r="D52" s="9">
        <v>35104.193</v>
      </c>
      <c r="E52" s="9">
        <v>34488.2805</v>
      </c>
      <c r="F52" s="9">
        <v>43084.434700000005</v>
      </c>
      <c r="G52" s="9">
        <v>57023.0331</v>
      </c>
      <c r="H52" s="9">
        <v>47359.9338</v>
      </c>
      <c r="I52" s="9">
        <v>43644.595499999996</v>
      </c>
      <c r="J52" s="9">
        <v>28424.01</v>
      </c>
      <c r="K52" s="9">
        <v>33024.66436</v>
      </c>
      <c r="L52" s="21">
        <v>52171.87466</v>
      </c>
    </row>
    <row r="53" spans="2:12" s="11" customFormat="1" ht="15">
      <c r="B53" s="6" t="s">
        <v>144</v>
      </c>
      <c r="C53" s="9">
        <v>41208.46110999999</v>
      </c>
      <c r="D53" s="9">
        <v>42541.0607</v>
      </c>
      <c r="E53" s="9">
        <v>36751.7944</v>
      </c>
      <c r="F53" s="9">
        <v>40648.33350000001</v>
      </c>
      <c r="G53" s="9">
        <v>50224.08500000001</v>
      </c>
      <c r="H53" s="9">
        <v>39348.86214</v>
      </c>
      <c r="I53" s="9">
        <v>32151.0923</v>
      </c>
      <c r="J53" s="9">
        <v>23733.27</v>
      </c>
      <c r="K53" s="9">
        <v>22152.41637</v>
      </c>
      <c r="L53" s="21">
        <v>29176.71307</v>
      </c>
    </row>
    <row r="54" spans="2:12" s="11" customFormat="1" ht="15">
      <c r="B54" s="6" t="s">
        <v>145</v>
      </c>
      <c r="C54" s="9">
        <v>21976.1816</v>
      </c>
      <c r="D54" s="9">
        <v>20037.316</v>
      </c>
      <c r="E54" s="9">
        <v>20369.040500000003</v>
      </c>
      <c r="F54" s="9">
        <v>26545.7634</v>
      </c>
      <c r="G54" s="9">
        <v>31810.913800000002</v>
      </c>
      <c r="H54" s="9">
        <v>30170.6711</v>
      </c>
      <c r="I54" s="9">
        <v>27025.319500000005</v>
      </c>
      <c r="J54" s="9">
        <v>20089.24</v>
      </c>
      <c r="K54" s="9">
        <v>21299.5715</v>
      </c>
      <c r="L54" s="21">
        <v>31895.1775</v>
      </c>
    </row>
    <row r="55" spans="2:12" s="11" customFormat="1" ht="15">
      <c r="B55" s="6" t="s">
        <v>146</v>
      </c>
      <c r="C55" s="9">
        <v>75497.84425</v>
      </c>
      <c r="D55" s="9">
        <v>75734.12945000001</v>
      </c>
      <c r="E55" s="9">
        <v>81824.0103</v>
      </c>
      <c r="F55" s="9">
        <v>85658.45807</v>
      </c>
      <c r="G55" s="9">
        <v>94122.66441999999</v>
      </c>
      <c r="H55" s="9">
        <v>81283.45113</v>
      </c>
      <c r="I55" s="9">
        <v>71273.50143</v>
      </c>
      <c r="J55" s="9">
        <v>60220.38</v>
      </c>
      <c r="K55" s="9">
        <v>51703.288</v>
      </c>
      <c r="L55" s="21">
        <v>67483.51963</v>
      </c>
    </row>
    <row r="56" spans="2:12" s="11" customFormat="1" ht="15.75" thickBot="1">
      <c r="B56" s="7" t="s">
        <v>147</v>
      </c>
      <c r="C56" s="22">
        <v>345920.37710999994</v>
      </c>
      <c r="D56" s="22">
        <v>382652.08415000007</v>
      </c>
      <c r="E56" s="22">
        <v>370430.94217999995</v>
      </c>
      <c r="F56" s="22">
        <v>405870.13924</v>
      </c>
      <c r="G56" s="22">
        <f aca="true" t="shared" si="0" ref="G56:L56">SUM(G42:G55)</f>
        <v>480635.38061</v>
      </c>
      <c r="H56" s="22">
        <f t="shared" si="0"/>
        <v>408249.92879</v>
      </c>
      <c r="I56" s="22">
        <f t="shared" si="0"/>
        <v>357298.96281</v>
      </c>
      <c r="J56" s="22">
        <f t="shared" si="0"/>
        <v>269288.51999999996</v>
      </c>
      <c r="K56" s="22">
        <f t="shared" si="0"/>
        <v>271130.03676</v>
      </c>
      <c r="L56" s="23">
        <f t="shared" si="0"/>
        <v>388131.32594</v>
      </c>
    </row>
    <row r="57" spans="2:12" s="11" customFormat="1" ht="15">
      <c r="B57" s="81"/>
      <c r="C57" s="82"/>
      <c r="D57" s="83"/>
      <c r="E57" s="84"/>
      <c r="F57" s="84"/>
      <c r="G57" s="85"/>
      <c r="H57" s="85"/>
      <c r="I57" s="85"/>
      <c r="J57" s="86"/>
      <c r="K57" s="84"/>
      <c r="L57" s="84"/>
    </row>
    <row r="58" ht="15.75" thickBot="1">
      <c r="B58" s="96" t="s">
        <v>150</v>
      </c>
    </row>
    <row r="59" spans="2:12" ht="15.75" thickBot="1">
      <c r="B59" s="18"/>
      <c r="C59" s="129">
        <v>2000</v>
      </c>
      <c r="D59" s="129">
        <v>2001</v>
      </c>
      <c r="E59" s="129">
        <v>2002</v>
      </c>
      <c r="F59" s="129">
        <v>2003</v>
      </c>
      <c r="G59" s="129">
        <v>2004</v>
      </c>
      <c r="H59" s="129">
        <v>2005</v>
      </c>
      <c r="I59" s="129">
        <v>2006</v>
      </c>
      <c r="J59" s="129">
        <v>2007</v>
      </c>
      <c r="K59" s="129">
        <v>2008</v>
      </c>
      <c r="L59" s="130">
        <v>2009</v>
      </c>
    </row>
    <row r="60" spans="2:12" ht="15">
      <c r="B60" s="24" t="s">
        <v>134</v>
      </c>
      <c r="C60" s="19">
        <v>202.43108739465006</v>
      </c>
      <c r="D60" s="19">
        <v>220.08310835798818</v>
      </c>
      <c r="E60" s="19">
        <v>210.0706597442067</v>
      </c>
      <c r="F60" s="19">
        <v>339.47795504558314</v>
      </c>
      <c r="G60" s="19">
        <v>406.6647210685823</v>
      </c>
      <c r="H60" s="19">
        <v>476.7137886125921</v>
      </c>
      <c r="I60" s="19">
        <v>441.64086781501595</v>
      </c>
      <c r="J60" s="19">
        <v>277.3103726314577</v>
      </c>
      <c r="K60" s="19">
        <v>314.195247519073</v>
      </c>
      <c r="L60" s="20">
        <v>289.9484011384564</v>
      </c>
    </row>
    <row r="61" spans="2:12" ht="15">
      <c r="B61" s="6" t="s">
        <v>135</v>
      </c>
      <c r="C61" s="9">
        <v>627.4889072327044</v>
      </c>
      <c r="D61" s="9">
        <v>636.5571220814934</v>
      </c>
      <c r="E61" s="9">
        <v>531.7950360384091</v>
      </c>
      <c r="F61" s="9">
        <v>554.8529508159409</v>
      </c>
      <c r="G61" s="9">
        <v>704.0260285831135</v>
      </c>
      <c r="H61" s="9">
        <v>671.1049029471669</v>
      </c>
      <c r="I61" s="9">
        <v>538.4854217138993</v>
      </c>
      <c r="J61" s="9">
        <v>495.2915656065316</v>
      </c>
      <c r="K61" s="9">
        <v>571.5974279308136</v>
      </c>
      <c r="L61" s="21">
        <v>554.3903642357155</v>
      </c>
    </row>
    <row r="62" spans="2:12" ht="15">
      <c r="B62" s="6" t="s">
        <v>136</v>
      </c>
      <c r="C62" s="9">
        <v>564.717514460241</v>
      </c>
      <c r="D62" s="9">
        <v>612.3113871203423</v>
      </c>
      <c r="E62" s="9">
        <v>458.7303513590302</v>
      </c>
      <c r="F62" s="9">
        <v>607.7591231158046</v>
      </c>
      <c r="G62" s="9">
        <v>679.5804613179272</v>
      </c>
      <c r="H62" s="9">
        <v>720.5635409614082</v>
      </c>
      <c r="I62" s="9">
        <v>774.9982571232744</v>
      </c>
      <c r="J62" s="9">
        <v>667.8792851932897</v>
      </c>
      <c r="K62" s="9">
        <v>601.3779634390174</v>
      </c>
      <c r="L62" s="21">
        <v>639.2514002905921</v>
      </c>
    </row>
    <row r="63" spans="2:12" ht="15">
      <c r="B63" s="6" t="s">
        <v>137</v>
      </c>
      <c r="C63" s="9">
        <v>447.46039384947403</v>
      </c>
      <c r="D63" s="9">
        <v>544.697244348762</v>
      </c>
      <c r="E63" s="9">
        <v>400.78034559477896</v>
      </c>
      <c r="F63" s="9">
        <v>438.6270023094688</v>
      </c>
      <c r="G63" s="9">
        <v>541.2422735261982</v>
      </c>
      <c r="H63" s="9">
        <v>555.9359999999999</v>
      </c>
      <c r="I63" s="9">
        <v>443.8227908012696</v>
      </c>
      <c r="J63" s="9">
        <v>335.02548911545875</v>
      </c>
      <c r="K63" s="9">
        <v>344.02091663185536</v>
      </c>
      <c r="L63" s="21">
        <v>360.63591112603535</v>
      </c>
    </row>
    <row r="64" spans="2:12" ht="15">
      <c r="B64" s="6" t="s">
        <v>138</v>
      </c>
      <c r="C64" s="9">
        <v>551.6844010930621</v>
      </c>
      <c r="D64" s="9">
        <v>741.551237377329</v>
      </c>
      <c r="E64" s="9">
        <v>860.2270741545144</v>
      </c>
      <c r="F64" s="9">
        <v>792.6032294666513</v>
      </c>
      <c r="G64" s="9">
        <v>775.5083360034176</v>
      </c>
      <c r="H64" s="9">
        <v>713.3412388299939</v>
      </c>
      <c r="I64" s="9">
        <v>748.1279945749337</v>
      </c>
      <c r="J64" s="9">
        <v>574.0154142581888</v>
      </c>
      <c r="K64" s="9">
        <v>676.2402545210983</v>
      </c>
      <c r="L64" s="21">
        <v>609.4463205254176</v>
      </c>
    </row>
    <row r="65" spans="2:12" ht="15">
      <c r="B65" s="6" t="s">
        <v>139</v>
      </c>
      <c r="C65" s="9">
        <v>1284.7609287688515</v>
      </c>
      <c r="D65" s="9">
        <v>1541.61446987596</v>
      </c>
      <c r="E65" s="9">
        <v>1218.1063998111554</v>
      </c>
      <c r="F65" s="9">
        <v>1079.102466698911</v>
      </c>
      <c r="G65" s="9">
        <v>1381.2874219313405</v>
      </c>
      <c r="H65" s="9">
        <v>1030.8302417342484</v>
      </c>
      <c r="I65" s="9">
        <v>1021.5533067303462</v>
      </c>
      <c r="J65" s="9">
        <v>1007.4169238786226</v>
      </c>
      <c r="K65" s="9">
        <v>1034.2444293317562</v>
      </c>
      <c r="L65" s="21">
        <v>847.198065059357</v>
      </c>
    </row>
    <row r="66" spans="2:12" ht="15">
      <c r="B66" s="6" t="s">
        <v>140</v>
      </c>
      <c r="C66" s="9">
        <v>662.7895119863015</v>
      </c>
      <c r="D66" s="9">
        <v>526.6010508538188</v>
      </c>
      <c r="E66" s="9">
        <v>490.3740871004448</v>
      </c>
      <c r="F66" s="9">
        <v>560.0805032043676</v>
      </c>
      <c r="G66" s="9">
        <v>769.1546283068133</v>
      </c>
      <c r="H66" s="9">
        <v>682.3784632457854</v>
      </c>
      <c r="I66" s="9">
        <v>807.4559103024684</v>
      </c>
      <c r="J66" s="9">
        <v>717.8861732802417</v>
      </c>
      <c r="K66" s="9">
        <v>586.1863071364047</v>
      </c>
      <c r="L66" s="21">
        <v>655.3481186008449</v>
      </c>
    </row>
    <row r="67" spans="2:12" ht="15">
      <c r="B67" s="6" t="s">
        <v>141</v>
      </c>
      <c r="C67" s="9">
        <v>583.8483237202594</v>
      </c>
      <c r="D67" s="9">
        <v>709.9843974072162</v>
      </c>
      <c r="E67" s="9">
        <v>641.9743864955848</v>
      </c>
      <c r="F67" s="9">
        <v>660.7147340377495</v>
      </c>
      <c r="G67" s="9">
        <v>681.2624842404333</v>
      </c>
      <c r="H67" s="9">
        <v>686.3705375414982</v>
      </c>
      <c r="I67" s="9">
        <v>801.4662141154525</v>
      </c>
      <c r="J67" s="9">
        <v>926.6032140147596</v>
      </c>
      <c r="K67" s="9">
        <v>878.0957156436718</v>
      </c>
      <c r="L67" s="21">
        <v>928.1368121336585</v>
      </c>
    </row>
    <row r="68" spans="2:12" ht="15">
      <c r="B68" s="6" t="s">
        <v>142</v>
      </c>
      <c r="C68" s="9">
        <v>434.87123542420585</v>
      </c>
      <c r="D68" s="9">
        <v>438.5206669680076</v>
      </c>
      <c r="E68" s="9">
        <v>493.8794694717585</v>
      </c>
      <c r="F68" s="9">
        <v>585.7633623008484</v>
      </c>
      <c r="G68" s="9">
        <v>669.4431616049837</v>
      </c>
      <c r="H68" s="9">
        <v>525.9562988324114</v>
      </c>
      <c r="I68" s="9">
        <v>529.9651659868863</v>
      </c>
      <c r="J68" s="9">
        <v>555.7572809236557</v>
      </c>
      <c r="K68" s="9">
        <v>503.9468931639016</v>
      </c>
      <c r="L68" s="21">
        <v>442.18512137823024</v>
      </c>
    </row>
    <row r="69" spans="2:12" ht="15">
      <c r="B69" s="6" t="s">
        <v>72</v>
      </c>
      <c r="C69" s="9">
        <v>595.4585352025564</v>
      </c>
      <c r="D69" s="9">
        <v>780.054319630688</v>
      </c>
      <c r="E69" s="9">
        <v>668.9296315203267</v>
      </c>
      <c r="F69" s="9">
        <v>715.3997902772535</v>
      </c>
      <c r="G69" s="9">
        <v>620.9201418613184</v>
      </c>
      <c r="H69" s="9">
        <v>747.5261286929078</v>
      </c>
      <c r="I69" s="9">
        <v>699.2719591226322</v>
      </c>
      <c r="J69" s="9">
        <v>708.8791507221331</v>
      </c>
      <c r="K69" s="9">
        <v>883.7492726865838</v>
      </c>
      <c r="L69" s="21">
        <v>1080.6420709934887</v>
      </c>
    </row>
    <row r="70" spans="2:12" ht="15">
      <c r="B70" s="6" t="s">
        <v>143</v>
      </c>
      <c r="C70" s="9">
        <v>520.7773919967409</v>
      </c>
      <c r="D70" s="9">
        <v>636.6490687172419</v>
      </c>
      <c r="E70" s="9">
        <v>540.7636060021638</v>
      </c>
      <c r="F70" s="9">
        <v>658.2399043603142</v>
      </c>
      <c r="G70" s="9">
        <v>861.2840500249218</v>
      </c>
      <c r="H70" s="9">
        <v>743.5774320165798</v>
      </c>
      <c r="I70" s="9">
        <v>790.2334872351981</v>
      </c>
      <c r="J70" s="9">
        <v>642.5102285313862</v>
      </c>
      <c r="K70" s="9">
        <v>766.8918644776259</v>
      </c>
      <c r="L70" s="21">
        <v>791.1542317724129</v>
      </c>
    </row>
    <row r="71" spans="2:12" ht="15">
      <c r="B71" s="6" t="s">
        <v>144</v>
      </c>
      <c r="C71" s="9">
        <v>1081.814058332458</v>
      </c>
      <c r="D71" s="9">
        <v>1143.115966680102</v>
      </c>
      <c r="E71" s="9">
        <v>932.905048864069</v>
      </c>
      <c r="F71" s="9">
        <v>997.0157836644593</v>
      </c>
      <c r="G71" s="9">
        <v>1268.5732868581244</v>
      </c>
      <c r="H71" s="9">
        <v>1087.5860182421227</v>
      </c>
      <c r="I71" s="9">
        <v>1030.91327476192</v>
      </c>
      <c r="J71" s="9">
        <v>1010.1413066609916</v>
      </c>
      <c r="K71" s="9">
        <v>943.8609446101406</v>
      </c>
      <c r="L71" s="21">
        <v>710.0339012459847</v>
      </c>
    </row>
    <row r="72" spans="2:12" ht="15">
      <c r="B72" s="6" t="s">
        <v>145</v>
      </c>
      <c r="C72" s="9">
        <v>918.1609191560476</v>
      </c>
      <c r="D72" s="9">
        <v>806.6227607584235</v>
      </c>
      <c r="E72" s="9">
        <v>684.4665647367184</v>
      </c>
      <c r="F72" s="9">
        <v>839.4979096170266</v>
      </c>
      <c r="G72" s="9">
        <v>1006.4833829019808</v>
      </c>
      <c r="H72" s="9">
        <v>1022.5612980850702</v>
      </c>
      <c r="I72" s="9">
        <v>1055.635307214562</v>
      </c>
      <c r="J72" s="9">
        <v>995.946656090427</v>
      </c>
      <c r="K72" s="9">
        <v>1062.428746009577</v>
      </c>
      <c r="L72" s="21">
        <v>942.6403091381961</v>
      </c>
    </row>
    <row r="73" spans="2:12" ht="15">
      <c r="B73" s="6" t="s">
        <v>146</v>
      </c>
      <c r="C73" s="9">
        <v>797.9985440074411</v>
      </c>
      <c r="D73" s="9">
        <v>803.7498084392844</v>
      </c>
      <c r="E73" s="9">
        <v>808.4258136226214</v>
      </c>
      <c r="F73" s="9">
        <v>805.7877226633052</v>
      </c>
      <c r="G73" s="9">
        <v>892.2763629296777</v>
      </c>
      <c r="H73" s="9">
        <v>842.071224204376</v>
      </c>
      <c r="I73" s="9">
        <v>834.3693829458454</v>
      </c>
      <c r="J73" s="9">
        <v>914.980855718974</v>
      </c>
      <c r="K73" s="9">
        <v>899.8918806022104</v>
      </c>
      <c r="L73" s="21">
        <v>837.4619281220138</v>
      </c>
    </row>
    <row r="74" spans="2:12" ht="15.75" thickBot="1">
      <c r="B74" s="7" t="s">
        <v>147</v>
      </c>
      <c r="C74" s="22">
        <v>756.3266795738232</v>
      </c>
      <c r="D74" s="22">
        <v>828.3893292821532</v>
      </c>
      <c r="E74" s="22">
        <v>720.0733662756227</v>
      </c>
      <c r="F74" s="22">
        <v>748.2580643044136</v>
      </c>
      <c r="G74" s="22">
        <v>887.3132055383763</v>
      </c>
      <c r="H74" s="22">
        <v>799.837639866305</v>
      </c>
      <c r="I74" s="22">
        <v>796.5732820787213</v>
      </c>
      <c r="J74" s="22">
        <v>758.8199888412355</v>
      </c>
      <c r="K74" s="22">
        <v>769.7091178424414</v>
      </c>
      <c r="L74" s="23">
        <v>719.9135764259853</v>
      </c>
    </row>
    <row r="75" ht="15">
      <c r="B75" s="93" t="s">
        <v>149</v>
      </c>
    </row>
  </sheetData>
  <mergeCells count="3">
    <mergeCell ref="B1:N1"/>
    <mergeCell ref="A2:I2"/>
    <mergeCell ref="A38:I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Narodni vzdelavaci fond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zackova</dc:creator>
  <cp:keywords/>
  <dc:description/>
  <cp:lastModifiedBy>salavova</cp:lastModifiedBy>
  <dcterms:created xsi:type="dcterms:W3CDTF">2011-04-04T09:26:37Z</dcterms:created>
  <dcterms:modified xsi:type="dcterms:W3CDTF">2011-09-27T12:40:23Z</dcterms:modified>
  <cp:category/>
  <cp:version/>
  <cp:contentType/>
  <cp:contentStatus/>
</cp:coreProperties>
</file>